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AL.5042099\Desktop\2025-26\UAM en Cifras\Programas de Movilidad\"/>
    </mc:Choice>
  </mc:AlternateContent>
  <xr:revisionPtr revIDLastSave="0" documentId="13_ncr:1_{1B1688E6-2F09-4A29-AED8-FFFBB17E2001}" xr6:coauthVersionLast="47" xr6:coauthVersionMax="47" xr10:uidLastSave="{00000000-0000-0000-0000-000000000000}"/>
  <bookViews>
    <workbookView xWindow="-28920" yWindow="-120" windowWidth="29040" windowHeight="15720" xr2:uid="{00000000-000D-0000-FFFF-FFFF00000000}"/>
  </bookViews>
  <sheets>
    <sheet name="ÍNDICE" sheetId="10" r:id="rId1"/>
    <sheet name="Movilidad 24-25" sheetId="9" r:id="rId2"/>
    <sheet name="Entradas 24-25" sheetId="3" r:id="rId3"/>
    <sheet name="Salidas 24-25" sheetId="6" r:id="rId4"/>
    <sheet name="Evolución totales" sheetId="8" r:id="rId5"/>
  </sheets>
  <definedNames>
    <definedName name="_xlnm._FilterDatabase" localSheetId="2" hidden="1">'Entradas 24-25'!$X$1:$X$46</definedName>
    <definedName name="_xlnm.Print_Area" localSheetId="2">'Entradas 24-25'!$A$1:$AI$27</definedName>
    <definedName name="_xlnm.Print_Area" localSheetId="1">'Movilidad 24-25'!$A$1:$H$28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9" l="1"/>
  <c r="F14" i="9" s="1"/>
  <c r="B14" i="9"/>
  <c r="E19" i="9"/>
  <c r="D19" i="9"/>
  <c r="C19" i="9"/>
  <c r="C20" i="9" s="1"/>
  <c r="B19" i="9"/>
  <c r="G18" i="9"/>
  <c r="F18" i="9"/>
  <c r="G17" i="9"/>
  <c r="F17" i="9"/>
  <c r="G16" i="9"/>
  <c r="F16" i="9"/>
  <c r="G15" i="9"/>
  <c r="G19" i="9" s="1"/>
  <c r="F15" i="9"/>
  <c r="E14" i="9"/>
  <c r="E20" i="9" s="1"/>
  <c r="D14" i="9"/>
  <c r="C14" i="9"/>
  <c r="G13" i="9"/>
  <c r="F13" i="9"/>
  <c r="G12" i="9"/>
  <c r="F12" i="9"/>
  <c r="G11" i="9"/>
  <c r="F11" i="9"/>
  <c r="G10" i="9"/>
  <c r="F10" i="9"/>
  <c r="G9" i="9"/>
  <c r="F9" i="9"/>
  <c r="G8" i="9"/>
  <c r="F8" i="9"/>
  <c r="G7" i="9"/>
  <c r="F7" i="9"/>
  <c r="G6" i="9"/>
  <c r="F6" i="9"/>
  <c r="G5" i="9"/>
  <c r="F5" i="9"/>
  <c r="G4" i="9"/>
  <c r="Y7" i="6"/>
  <c r="Y8" i="6"/>
  <c r="Y9" i="6"/>
  <c r="Y10" i="6"/>
  <c r="Y11" i="6"/>
  <c r="Y12" i="6"/>
  <c r="Y13" i="6"/>
  <c r="Y14" i="6"/>
  <c r="Y15" i="6"/>
  <c r="Y16" i="6"/>
  <c r="Y17" i="6"/>
  <c r="Y18" i="6"/>
  <c r="Y19" i="6"/>
  <c r="Y20" i="6"/>
  <c r="Y21" i="6"/>
  <c r="Y6" i="6"/>
  <c r="X7" i="6"/>
  <c r="X8" i="6"/>
  <c r="X9" i="6"/>
  <c r="X10" i="6"/>
  <c r="X11" i="6"/>
  <c r="X12" i="6"/>
  <c r="X13" i="6"/>
  <c r="X14" i="6"/>
  <c r="X15" i="6"/>
  <c r="X16" i="6"/>
  <c r="X17" i="6"/>
  <c r="X18" i="6"/>
  <c r="X19" i="6"/>
  <c r="X20" i="6"/>
  <c r="X21" i="6"/>
  <c r="X6" i="6"/>
  <c r="C21" i="6"/>
  <c r="D21" i="6"/>
  <c r="E21" i="6"/>
  <c r="F21" i="6"/>
  <c r="G21" i="6"/>
  <c r="H21" i="6"/>
  <c r="I21" i="6"/>
  <c r="J21" i="6"/>
  <c r="K21" i="6"/>
  <c r="L21" i="6"/>
  <c r="M21" i="6"/>
  <c r="N21" i="6"/>
  <c r="O21" i="6"/>
  <c r="P21" i="6"/>
  <c r="Q21" i="6"/>
  <c r="R21" i="6"/>
  <c r="S21" i="6"/>
  <c r="T21" i="6"/>
  <c r="U21" i="6"/>
  <c r="V21" i="6"/>
  <c r="W21" i="6"/>
  <c r="B21" i="6"/>
  <c r="C20" i="6"/>
  <c r="D20" i="6"/>
  <c r="E20" i="6"/>
  <c r="F20" i="6"/>
  <c r="G20" i="6"/>
  <c r="H20" i="6"/>
  <c r="I20" i="6"/>
  <c r="J20" i="6"/>
  <c r="K20" i="6"/>
  <c r="L20" i="6"/>
  <c r="M20" i="6"/>
  <c r="N20" i="6"/>
  <c r="O20" i="6"/>
  <c r="P20" i="6"/>
  <c r="Q20" i="6"/>
  <c r="R20" i="6"/>
  <c r="S20" i="6"/>
  <c r="T20" i="6"/>
  <c r="U20" i="6"/>
  <c r="V20" i="6"/>
  <c r="W20" i="6"/>
  <c r="B20" i="6"/>
  <c r="C15" i="6"/>
  <c r="D15" i="6"/>
  <c r="E15" i="6"/>
  <c r="F15" i="6"/>
  <c r="G15" i="6"/>
  <c r="H15" i="6"/>
  <c r="I15" i="6"/>
  <c r="J15" i="6"/>
  <c r="K15" i="6"/>
  <c r="L15" i="6"/>
  <c r="M15" i="6"/>
  <c r="N15" i="6"/>
  <c r="O15" i="6"/>
  <c r="P15" i="6"/>
  <c r="Q15" i="6"/>
  <c r="R15" i="6"/>
  <c r="S15" i="6"/>
  <c r="T15" i="6"/>
  <c r="U15" i="6"/>
  <c r="V15" i="6"/>
  <c r="W15" i="6"/>
  <c r="B15" i="6"/>
  <c r="AH22" i="3"/>
  <c r="C22" i="3"/>
  <c r="D22" i="3"/>
  <c r="E22" i="3"/>
  <c r="F22" i="3"/>
  <c r="G22" i="3"/>
  <c r="H22" i="3"/>
  <c r="I22" i="3"/>
  <c r="J22" i="3"/>
  <c r="K22" i="3"/>
  <c r="L22" i="3"/>
  <c r="M22" i="3"/>
  <c r="N22" i="3"/>
  <c r="O22" i="3"/>
  <c r="P22" i="3"/>
  <c r="Q22" i="3"/>
  <c r="R22" i="3"/>
  <c r="S22" i="3"/>
  <c r="T22" i="3"/>
  <c r="U22" i="3"/>
  <c r="V22" i="3"/>
  <c r="W22" i="3"/>
  <c r="X22" i="3"/>
  <c r="Y22" i="3"/>
  <c r="Z22" i="3"/>
  <c r="AA22" i="3"/>
  <c r="AB22" i="3"/>
  <c r="AC22" i="3"/>
  <c r="AD22" i="3"/>
  <c r="AE22" i="3"/>
  <c r="AF22" i="3"/>
  <c r="AG22" i="3"/>
  <c r="B22" i="3"/>
  <c r="C21" i="3"/>
  <c r="D21" i="3"/>
  <c r="E21" i="3"/>
  <c r="F21" i="3"/>
  <c r="G21" i="3"/>
  <c r="H21" i="3"/>
  <c r="I21" i="3"/>
  <c r="J21" i="3"/>
  <c r="K21" i="3"/>
  <c r="L21" i="3"/>
  <c r="AH21" i="3" s="1"/>
  <c r="M21" i="3"/>
  <c r="N21" i="3"/>
  <c r="O21" i="3"/>
  <c r="P21" i="3"/>
  <c r="Q21" i="3"/>
  <c r="R21" i="3"/>
  <c r="S21" i="3"/>
  <c r="T21" i="3"/>
  <c r="U21" i="3"/>
  <c r="V21" i="3"/>
  <c r="W21" i="3"/>
  <c r="X21" i="3"/>
  <c r="Y21" i="3"/>
  <c r="Z21" i="3"/>
  <c r="AA21" i="3"/>
  <c r="AB21" i="3"/>
  <c r="AC21" i="3"/>
  <c r="AD21" i="3"/>
  <c r="AE21" i="3"/>
  <c r="AF21" i="3"/>
  <c r="AG21" i="3"/>
  <c r="B21" i="3"/>
  <c r="C16" i="3"/>
  <c r="AI16" i="3" s="1"/>
  <c r="D16" i="3"/>
  <c r="E16" i="3"/>
  <c r="F16" i="3"/>
  <c r="G16" i="3"/>
  <c r="H16" i="3"/>
  <c r="I16" i="3"/>
  <c r="J16" i="3"/>
  <c r="K16" i="3"/>
  <c r="L16" i="3"/>
  <c r="M16" i="3"/>
  <c r="N16" i="3"/>
  <c r="O16" i="3"/>
  <c r="P16" i="3"/>
  <c r="Q16" i="3"/>
  <c r="R16" i="3"/>
  <c r="AH16" i="3" s="1"/>
  <c r="S16" i="3"/>
  <c r="T16" i="3"/>
  <c r="U16" i="3"/>
  <c r="V16" i="3"/>
  <c r="W16" i="3"/>
  <c r="X16" i="3"/>
  <c r="Y16" i="3"/>
  <c r="Z16" i="3"/>
  <c r="AA16" i="3"/>
  <c r="AB16" i="3"/>
  <c r="AC16" i="3"/>
  <c r="AD16" i="3"/>
  <c r="AE16" i="3"/>
  <c r="AF16" i="3"/>
  <c r="AG16" i="3"/>
  <c r="B16" i="3"/>
  <c r="AI17" i="3"/>
  <c r="AI18" i="3"/>
  <c r="AI19" i="3"/>
  <c r="AI20" i="3"/>
  <c r="AI21" i="3"/>
  <c r="AH17" i="3"/>
  <c r="AH18" i="3"/>
  <c r="AH19" i="3"/>
  <c r="AH20" i="3"/>
  <c r="AI7" i="3"/>
  <c r="AI8" i="3"/>
  <c r="AI9" i="3"/>
  <c r="AI10" i="3"/>
  <c r="AI11" i="3"/>
  <c r="AI12" i="3"/>
  <c r="AI13" i="3"/>
  <c r="AI14" i="3"/>
  <c r="AI15" i="3"/>
  <c r="AI6" i="3"/>
  <c r="AH7" i="3"/>
  <c r="AH8" i="3"/>
  <c r="AH9" i="3"/>
  <c r="AH10" i="3"/>
  <c r="AH11" i="3"/>
  <c r="AH12" i="3"/>
  <c r="AH13" i="3"/>
  <c r="AH14" i="3"/>
  <c r="AH15" i="3"/>
  <c r="AH6" i="3"/>
  <c r="F19" i="9" l="1"/>
  <c r="D20" i="9"/>
  <c r="B20" i="9"/>
  <c r="F20" i="9"/>
  <c r="G14" i="9"/>
  <c r="G20" i="9" s="1"/>
  <c r="AD20" i="8" l="1"/>
  <c r="AE20" i="8"/>
  <c r="AC20" i="8"/>
  <c r="AC21" i="8" s="1"/>
  <c r="AD15" i="8"/>
  <c r="AD21" i="8" s="1"/>
  <c r="AE15" i="8"/>
  <c r="AC15" i="8"/>
  <c r="AE21" i="8" l="1"/>
  <c r="AA20" i="8"/>
  <c r="AB20" i="8"/>
  <c r="Z20" i="8"/>
  <c r="AA15" i="8"/>
  <c r="AB15" i="8"/>
  <c r="Z15" i="8"/>
  <c r="N15" i="8"/>
  <c r="O15" i="8"/>
  <c r="P15" i="8"/>
  <c r="Z21" i="8" l="1"/>
  <c r="AB21" i="8"/>
  <c r="AA21" i="8"/>
  <c r="L20" i="8"/>
  <c r="M20" i="8"/>
  <c r="N20" i="8"/>
  <c r="N21" i="8" s="1"/>
  <c r="O20" i="8"/>
  <c r="O21" i="8" s="1"/>
  <c r="P20" i="8"/>
  <c r="P21" i="8" s="1"/>
  <c r="D15" i="8"/>
  <c r="T20" i="8"/>
  <c r="Q15" i="8"/>
  <c r="K20" i="8"/>
  <c r="K15" i="8"/>
  <c r="M15" i="8"/>
  <c r="G20" i="8"/>
  <c r="G15" i="8"/>
  <c r="F20" i="8"/>
  <c r="F15" i="8"/>
  <c r="B15" i="8"/>
  <c r="C15" i="8"/>
  <c r="E15" i="8"/>
  <c r="E20" i="8"/>
  <c r="C20" i="8"/>
  <c r="C21" i="8" s="1"/>
  <c r="W5" i="3"/>
  <c r="V5" i="3"/>
  <c r="B20" i="8"/>
  <c r="I20" i="8"/>
  <c r="J20" i="8"/>
  <c r="J15" i="8"/>
  <c r="I15" i="8"/>
  <c r="H20" i="8"/>
  <c r="H15" i="8"/>
  <c r="S20" i="8"/>
  <c r="S15" i="8"/>
  <c r="S21" i="8" s="1"/>
  <c r="R20" i="8"/>
  <c r="R15" i="8"/>
  <c r="Q20" i="8"/>
  <c r="L15" i="8"/>
  <c r="T15" i="8"/>
  <c r="T21" i="8" s="1"/>
  <c r="V15" i="8"/>
  <c r="W20" i="8"/>
  <c r="V20" i="8"/>
  <c r="U20" i="8"/>
  <c r="U15" i="8"/>
  <c r="Y20" i="8"/>
  <c r="X20" i="8"/>
  <c r="X15" i="8"/>
  <c r="Y15" i="8"/>
  <c r="W15" i="8"/>
  <c r="J21" i="8" l="1"/>
  <c r="Q21" i="8"/>
  <c r="AI22" i="3"/>
  <c r="H21" i="8"/>
  <c r="M21" i="8"/>
  <c r="V21" i="8"/>
  <c r="L21" i="8"/>
  <c r="D20" i="8"/>
  <c r="G21" i="8"/>
  <c r="E21" i="8"/>
  <c r="K21" i="8"/>
  <c r="R21" i="8"/>
  <c r="F21" i="8"/>
  <c r="X21" i="8"/>
  <c r="Y21" i="8"/>
  <c r="W21" i="8"/>
  <c r="B21" i="8"/>
  <c r="D21" i="8" s="1"/>
  <c r="U21" i="8"/>
  <c r="I21" i="8"/>
</calcChain>
</file>

<file path=xl/sharedStrings.xml><?xml version="1.0" encoding="utf-8"?>
<sst xmlns="http://schemas.openxmlformats.org/spreadsheetml/2006/main" count="234" uniqueCount="84">
  <si>
    <t>CENTRO (1)</t>
  </si>
  <si>
    <t>PROGRAMA</t>
  </si>
  <si>
    <t>TOTAL</t>
  </si>
  <si>
    <t>MUJERES</t>
  </si>
  <si>
    <t>ERASMUS 
ESTUDIOS</t>
  </si>
  <si>
    <t>Erasmus BIPs</t>
  </si>
  <si>
    <t>ERASMUS
PLACEMENT</t>
  </si>
  <si>
    <t>CONVENIOS INTERNACIONALES</t>
  </si>
  <si>
    <t>BOSTON UNIVERSITY</t>
  </si>
  <si>
    <t>DOBLES TITULACIONES INTERNACIONALES</t>
  </si>
  <si>
    <t xml:space="preserve">PRÁCTICAS INTERNACIONALES </t>
  </si>
  <si>
    <t>CEAL (2)</t>
  </si>
  <si>
    <t>SEMP</t>
  </si>
  <si>
    <t>ERASMUS
 MUNDUS</t>
  </si>
  <si>
    <t>ERASMUS+ K171</t>
  </si>
  <si>
    <t xml:space="preserve">FUNDACIÓN CAROLINA </t>
  </si>
  <si>
    <t>VISITANTES</t>
  </si>
  <si>
    <t>SICUE (3)</t>
  </si>
  <si>
    <t>SAM</t>
  </si>
  <si>
    <t>MAEC- AECID</t>
  </si>
  <si>
    <t>CIENCIAS</t>
  </si>
  <si>
    <t>CIENCIAS ECONÓMICAS Y EMPRESARIALES</t>
  </si>
  <si>
    <t>DERECHO</t>
  </si>
  <si>
    <t>ESCUELA POLITÉCNICA SUPERIOR</t>
  </si>
  <si>
    <t>ESCUELA DOCTORADO</t>
  </si>
  <si>
    <t>FILOSOFÍA Y LETRAS</t>
  </si>
  <si>
    <t>FORMACIÓN DE PROFESORADO Y EDUCACIÓN</t>
  </si>
  <si>
    <t>MEDICINA</t>
  </si>
  <si>
    <t>PSICOLOGÍA</t>
  </si>
  <si>
    <t>SIN ADSCRIPCIÓN A UN CENTRO</t>
  </si>
  <si>
    <t>TOTAL CENTROS PROPIOS</t>
  </si>
  <si>
    <t>C.S.E.U. LA SALLE</t>
  </si>
  <si>
    <t>E.U. DE ENFERMERÍA DE LA CRUZ ROJA</t>
  </si>
  <si>
    <t>E.U. DE ENFERMERÍA FUNDACIÓN JIMÉNEZ DÍAZ</t>
  </si>
  <si>
    <t>E.U. DE FISIOTERAPIA ONCE</t>
  </si>
  <si>
    <t>TOTAL CENTROS ADSCRITOS</t>
  </si>
  <si>
    <t>TOTAL UAM</t>
  </si>
  <si>
    <t>Fuente: Servicio de Relaciones Internacionales y Movilidad, abril de 2026</t>
  </si>
  <si>
    <t xml:space="preserve">CENTRO (1) </t>
  </si>
  <si>
    <t>ERASMUS
ESTUDIOS</t>
  </si>
  <si>
    <t>ERASMUS 
PLACEMENT</t>
  </si>
  <si>
    <t xml:space="preserve">Programa BOSTON Univ. </t>
  </si>
  <si>
    <t>ERASMUS+ KA171</t>
  </si>
  <si>
    <t>CIENCIAS ECONÓMICAS Y EMPRESARIALES (4)</t>
  </si>
  <si>
    <t>DERECHO (4)</t>
  </si>
  <si>
    <t>(4) 78 estudiantes del plan 731 - Graduado/a en Derecho y en Administración y Dirección de Empresas (2019) que aparecen en la Facultad de Derecho han realizado su movilidad Erasmus+ con la Facultad de Ciencias Económicas y Empresariales</t>
  </si>
  <si>
    <t xml:space="preserve">CENTRO </t>
  </si>
  <si>
    <t>CURSO 2014-15</t>
  </si>
  <si>
    <t>CURSO 2015-16</t>
  </si>
  <si>
    <t>CURSO 2016-17</t>
  </si>
  <si>
    <t>CURSO 2017-18</t>
  </si>
  <si>
    <t>CURSO 2018-19</t>
  </si>
  <si>
    <t>CURSO 2019-20</t>
  </si>
  <si>
    <t>CURSO 2020-21</t>
  </si>
  <si>
    <t>CURSO 2021-22</t>
  </si>
  <si>
    <t>CURSO 2022-23</t>
  </si>
  <si>
    <t>CURSO 2023-24</t>
  </si>
  <si>
    <t>CURSO 2024-25</t>
  </si>
  <si>
    <t>TOTAL 
Entradas</t>
  </si>
  <si>
    <t>TOTAL 
Salidas</t>
  </si>
  <si>
    <t xml:space="preserve">TOTAL </t>
  </si>
  <si>
    <t>(1) Los datos se ofrecen en relación al Centro en el que el estudiante está matriculado, no se trata del Centro por el que el estudiante realiza la movilidad</t>
  </si>
  <si>
    <t>(2) Centro de Estudios de América Latina: Programa de becas UAM-Grupo Santander</t>
  </si>
  <si>
    <t>(3) Sistema de Intercambio entre Centros Universitarios Españoles</t>
  </si>
  <si>
    <t>(1) Los datos se ofrecen en relación al Centro en el que el estudiante está matriculado en la UAM, no se trata del Centro por el que el estudiante realiza la movilidad</t>
  </si>
  <si>
    <t>4.4. Evolución por cursos de los programas de movilidad en la Universidad Autónoma de Madrid</t>
  </si>
  <si>
    <t>CENTRO (*)</t>
  </si>
  <si>
    <t>ESCUELA DE DOCTORADO</t>
  </si>
  <si>
    <t>FORMACIÓN DE PROFESORADO</t>
  </si>
  <si>
    <t>E.U. DE ENFERMERÍA DE LA FUNDACIÓN JIMÉNEZ DÍAZ</t>
  </si>
  <si>
    <t>(*) Los datos se ofrecen en relación al centro en el que el estudiante está matriculado, no se trata del centro por el que el estudiante realiza la movilidad</t>
  </si>
  <si>
    <t>Están distribuidos según el centro de destino</t>
  </si>
  <si>
    <t>Están distribuidos según el centro al que pertenecen en la UAM, aquel en el que están matriculados</t>
  </si>
  <si>
    <t>(**) Se consideran "Externos" los estudiantes que provienen de otras Universidades para estudiar en la UAM</t>
  </si>
  <si>
    <t>(***) Se consideran "Propios" los estudiantes de la UAM que han realizado el presente curso académico en otra Universidad</t>
  </si>
  <si>
    <t>EXTERNOS (**)</t>
  </si>
  <si>
    <t>PROPIOS (***)</t>
  </si>
  <si>
    <t>ÍNDICE</t>
  </si>
  <si>
    <t>4. PROGRAMAS DE MOVILIDAD</t>
  </si>
  <si>
    <t>4.1. Distribución por centros del nº de estudiantes que participan en programas de movilidad (Curso 2024/2025)</t>
  </si>
  <si>
    <t>4.2. Distribución de estudiantes externos según centro de destino y programa de movilidad (Curso 2024/2025)</t>
  </si>
  <si>
    <t>4.3. Distribución de estudiantes de la UAM según centro de procedencia y programa de movilidad (Curso 2024/2025)</t>
  </si>
  <si>
    <t>4.2. Distribución de estudiantes externos según Centro de destino y Programa de Movilidad (Curso 2024/2025)</t>
  </si>
  <si>
    <t>4.3. Distribución de estudiantes de la UAM según Centro de procedencia y Programa de Movilidad (Curso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</si>
</sst>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1"/>
      <color theme="1"/>
      <name val="Calibri"/>
      <family val="2"/>
      <scheme val="minor"/>
    </font>
    <font>
      <sz val="11"/>
      <color theme="1"/>
      <name val="Calibri"/>
      <family val="2"/>
      <scheme val="minor"/>
    </font>
    <font>
      <sz val="10"/>
      <name val="Arial Narrow"/>
      <family val="2"/>
    </font>
    <font>
      <b/>
      <sz val="10"/>
      <name val="Arial Narrow"/>
      <family val="2"/>
    </font>
    <font>
      <b/>
      <sz val="12"/>
      <name val="Arial Narrow"/>
      <family val="2"/>
    </font>
    <font>
      <sz val="10"/>
      <color indexed="10"/>
      <name val="Arial Narrow"/>
      <family val="2"/>
    </font>
    <font>
      <sz val="10"/>
      <color indexed="8"/>
      <name val="Arial Narrow"/>
      <family val="2"/>
    </font>
    <font>
      <sz val="10"/>
      <name val="Arial"/>
      <family val="2"/>
    </font>
    <font>
      <b/>
      <sz val="11"/>
      <name val="Arial Narrow"/>
      <family val="2"/>
    </font>
    <font>
      <sz val="12"/>
      <name val="Arial Narrow"/>
      <family val="2"/>
    </font>
    <font>
      <sz val="11"/>
      <name val="Arial Narrow"/>
      <family val="2"/>
    </font>
    <font>
      <sz val="11"/>
      <color theme="1"/>
      <name val="Calibri"/>
      <family val="2"/>
      <scheme val="minor"/>
    </font>
    <font>
      <b/>
      <sz val="11"/>
      <color theme="1"/>
      <name val="Arial Narrow"/>
      <family val="2"/>
    </font>
    <font>
      <b/>
      <sz val="10"/>
      <color theme="1"/>
      <name val="Arial Narrow"/>
      <family val="2"/>
    </font>
    <font>
      <sz val="10"/>
      <color theme="1"/>
      <name val="Arial Narrow"/>
      <family val="2"/>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EAFBD1"/>
        <bgColor indexed="64"/>
      </patternFill>
    </fill>
  </fills>
  <borders count="41">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s>
  <cellStyleXfs count="5">
    <xf numFmtId="0" fontId="0" fillId="0" borderId="0"/>
    <xf numFmtId="0" fontId="8" fillId="0" borderId="0"/>
    <xf numFmtId="0" fontId="12" fillId="0" borderId="0"/>
    <xf numFmtId="0" fontId="2" fillId="0" borderId="0"/>
    <xf numFmtId="0" fontId="1" fillId="0" borderId="0"/>
  </cellStyleXfs>
  <cellXfs count="143">
    <xf numFmtId="0" fontId="0" fillId="0" borderId="0" xfId="0"/>
    <xf numFmtId="0" fontId="3" fillId="0" borderId="0" xfId="0" applyFont="1" applyAlignment="1">
      <alignment vertical="center"/>
    </xf>
    <xf numFmtId="0" fontId="3" fillId="0" borderId="0" xfId="0" applyFont="1" applyAlignment="1" applyProtection="1">
      <alignment vertical="center"/>
      <protection locked="0"/>
    </xf>
    <xf numFmtId="0" fontId="3" fillId="0" borderId="0" xfId="0" applyFont="1"/>
    <xf numFmtId="0" fontId="3" fillId="0" borderId="0" xfId="0" applyFont="1" applyAlignment="1">
      <alignment horizontal="left"/>
    </xf>
    <xf numFmtId="0" fontId="3" fillId="0" borderId="0" xfId="0" applyFont="1" applyAlignment="1">
      <alignment horizontal="left" vertical="center"/>
    </xf>
    <xf numFmtId="0" fontId="4" fillId="0" borderId="0" xfId="0" applyFont="1" applyAlignme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vertical="center"/>
    </xf>
    <xf numFmtId="0" fontId="3" fillId="0" borderId="1" xfId="0" applyFont="1" applyBorder="1" applyAlignment="1">
      <alignment vertical="center"/>
    </xf>
    <xf numFmtId="3" fontId="3" fillId="0" borderId="2" xfId="0" applyNumberFormat="1" applyFont="1" applyBorder="1" applyAlignment="1" applyProtection="1">
      <alignment horizontal="right" vertical="center"/>
      <protection locked="0"/>
    </xf>
    <xf numFmtId="0" fontId="3" fillId="0" borderId="2" xfId="0" applyFont="1" applyBorder="1" applyAlignment="1">
      <alignment vertical="center"/>
    </xf>
    <xf numFmtId="3" fontId="3" fillId="0" borderId="1" xfId="0" applyNumberFormat="1" applyFont="1" applyBorder="1" applyAlignment="1" applyProtection="1">
      <alignment vertical="center"/>
      <protection locked="0"/>
    </xf>
    <xf numFmtId="3" fontId="3" fillId="0" borderId="2" xfId="0" applyNumberFormat="1" applyFont="1" applyBorder="1" applyAlignment="1" applyProtection="1">
      <alignment vertical="center"/>
      <protection locked="0"/>
    </xf>
    <xf numFmtId="3" fontId="9" fillId="0" borderId="3" xfId="0" applyNumberFormat="1" applyFont="1" applyBorder="1" applyAlignment="1">
      <alignment horizontal="right" vertical="center"/>
    </xf>
    <xf numFmtId="3" fontId="5" fillId="3" borderId="3" xfId="0" applyNumberFormat="1" applyFont="1" applyFill="1" applyBorder="1" applyAlignment="1">
      <alignment horizontal="right" vertical="center"/>
    </xf>
    <xf numFmtId="3" fontId="3" fillId="0" borderId="1" xfId="0" applyNumberFormat="1" applyFont="1" applyBorder="1" applyAlignment="1">
      <alignment vertical="center"/>
    </xf>
    <xf numFmtId="3" fontId="3" fillId="0" borderId="2" xfId="0" applyNumberFormat="1" applyFont="1" applyBorder="1" applyAlignment="1">
      <alignment vertical="center"/>
    </xf>
    <xf numFmtId="0" fontId="7" fillId="0" borderId="0" xfId="0" applyFont="1" applyAlignment="1">
      <alignment vertical="center"/>
    </xf>
    <xf numFmtId="3" fontId="3" fillId="0" borderId="5" xfId="0" applyNumberFormat="1" applyFont="1" applyBorder="1" applyAlignment="1" applyProtection="1">
      <alignment horizontal="right" vertical="center"/>
      <protection locked="0"/>
    </xf>
    <xf numFmtId="3" fontId="3" fillId="0" borderId="0" xfId="0" applyNumberFormat="1" applyFont="1" applyAlignment="1">
      <alignment vertical="center"/>
    </xf>
    <xf numFmtId="3" fontId="3" fillId="0" borderId="5" xfId="0" applyNumberFormat="1" applyFont="1" applyBorder="1" applyAlignment="1">
      <alignment vertical="center"/>
    </xf>
    <xf numFmtId="3" fontId="3" fillId="4" borderId="2" xfId="0" applyNumberFormat="1" applyFont="1" applyFill="1" applyBorder="1" applyAlignment="1" applyProtection="1">
      <alignment vertical="center"/>
      <protection locked="0"/>
    </xf>
    <xf numFmtId="3" fontId="3" fillId="0" borderId="5" xfId="0" applyNumberFormat="1" applyFont="1" applyBorder="1" applyAlignment="1" applyProtection="1">
      <alignment vertical="center"/>
      <protection locked="0"/>
    </xf>
    <xf numFmtId="0" fontId="3" fillId="0" borderId="5" xfId="0" applyFont="1" applyBorder="1" applyAlignment="1">
      <alignment vertical="center"/>
    </xf>
    <xf numFmtId="3" fontId="3" fillId="0" borderId="8" xfId="0" applyNumberFormat="1" applyFont="1" applyBorder="1" applyAlignment="1">
      <alignment vertical="center"/>
    </xf>
    <xf numFmtId="3" fontId="3" fillId="0" borderId="9" xfId="0" applyNumberFormat="1" applyFont="1" applyBorder="1" applyAlignment="1">
      <alignment vertical="center"/>
    </xf>
    <xf numFmtId="3" fontId="3" fillId="0" borderId="6" xfId="0" applyNumberFormat="1" applyFont="1" applyBorder="1" applyAlignment="1">
      <alignment vertical="center"/>
    </xf>
    <xf numFmtId="3" fontId="3" fillId="0" borderId="8" xfId="0" applyNumberFormat="1" applyFont="1" applyBorder="1" applyAlignment="1" applyProtection="1">
      <alignment vertical="center"/>
      <protection locked="0"/>
    </xf>
    <xf numFmtId="3" fontId="3" fillId="0" borderId="9" xfId="0" applyNumberFormat="1" applyFont="1" applyBorder="1" applyAlignment="1" applyProtection="1">
      <alignment vertical="center"/>
      <protection locked="0"/>
    </xf>
    <xf numFmtId="3" fontId="3" fillId="0" borderId="6" xfId="0" applyNumberFormat="1" applyFont="1" applyBorder="1" applyAlignment="1" applyProtection="1">
      <alignment vertical="center"/>
      <protection locked="0"/>
    </xf>
    <xf numFmtId="0" fontId="9" fillId="0" borderId="0" xfId="0" applyFont="1" applyAlignment="1">
      <alignment vertical="center"/>
    </xf>
    <xf numFmtId="0" fontId="11" fillId="0" borderId="0" xfId="0" applyFont="1" applyAlignment="1">
      <alignment vertical="center"/>
    </xf>
    <xf numFmtId="0" fontId="5" fillId="0" borderId="0" xfId="0" applyFont="1" applyAlignment="1">
      <alignment vertical="center"/>
    </xf>
    <xf numFmtId="0" fontId="3" fillId="0" borderId="1" xfId="0" applyFont="1" applyBorder="1"/>
    <xf numFmtId="0" fontId="3" fillId="0" borderId="2" xfId="0" applyFont="1" applyBorder="1"/>
    <xf numFmtId="0" fontId="11" fillId="0" borderId="0" xfId="0" applyFont="1"/>
    <xf numFmtId="0" fontId="10" fillId="0" borderId="0" xfId="0" applyFont="1"/>
    <xf numFmtId="0" fontId="3" fillId="0" borderId="12" xfId="0" applyFont="1" applyBorder="1" applyAlignment="1">
      <alignment vertical="center"/>
    </xf>
    <xf numFmtId="3" fontId="3" fillId="4" borderId="1" xfId="0" applyNumberFormat="1" applyFont="1" applyFill="1" applyBorder="1" applyAlignment="1" applyProtection="1">
      <alignment vertical="center"/>
      <protection locked="0"/>
    </xf>
    <xf numFmtId="0" fontId="3" fillId="0" borderId="11" xfId="0" applyFont="1" applyBorder="1" applyAlignment="1">
      <alignment vertical="center"/>
    </xf>
    <xf numFmtId="0" fontId="3" fillId="0" borderId="7" xfId="0" applyFont="1" applyBorder="1" applyAlignment="1">
      <alignment vertical="center"/>
    </xf>
    <xf numFmtId="0" fontId="3" fillId="0" borderId="5" xfId="0" applyFont="1" applyBorder="1"/>
    <xf numFmtId="3" fontId="3" fillId="4" borderId="5" xfId="0" applyNumberFormat="1" applyFont="1" applyFill="1" applyBorder="1" applyAlignment="1" applyProtection="1">
      <alignment vertical="center"/>
      <protection locked="0"/>
    </xf>
    <xf numFmtId="0" fontId="9" fillId="0" borderId="4" xfId="0" applyFont="1" applyBorder="1" applyAlignment="1">
      <alignment vertical="center"/>
    </xf>
    <xf numFmtId="3" fontId="9" fillId="0" borderId="3" xfId="0" applyNumberFormat="1" applyFont="1" applyBorder="1" applyAlignment="1">
      <alignment vertical="center"/>
    </xf>
    <xf numFmtId="3" fontId="9" fillId="0" borderId="14" xfId="0" applyNumberFormat="1" applyFont="1" applyBorder="1" applyAlignment="1">
      <alignment vertical="center"/>
    </xf>
    <xf numFmtId="0" fontId="5" fillId="2" borderId="4" xfId="0" applyFont="1" applyFill="1" applyBorder="1" applyAlignment="1">
      <alignment vertical="center"/>
    </xf>
    <xf numFmtId="3" fontId="5" fillId="2" borderId="3" xfId="0" applyNumberFormat="1" applyFont="1" applyFill="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6" xfId="0" applyFont="1" applyBorder="1" applyAlignment="1">
      <alignment vertical="center"/>
    </xf>
    <xf numFmtId="3" fontId="3" fillId="0" borderId="15" xfId="0" applyNumberFormat="1" applyFont="1" applyBorder="1" applyAlignment="1">
      <alignment vertical="center"/>
    </xf>
    <xf numFmtId="3" fontId="3" fillId="0" borderId="16" xfId="0" applyNumberFormat="1" applyFont="1" applyBorder="1" applyAlignment="1">
      <alignment vertical="center"/>
    </xf>
    <xf numFmtId="3" fontId="9" fillId="0" borderId="18" xfId="0" applyNumberFormat="1" applyFont="1" applyBorder="1" applyAlignment="1">
      <alignment vertical="center"/>
    </xf>
    <xf numFmtId="0" fontId="3" fillId="0" borderId="8" xfId="0" applyFont="1" applyBorder="1"/>
    <xf numFmtId="0" fontId="3" fillId="0" borderId="9" xfId="0" applyFont="1" applyBorder="1"/>
    <xf numFmtId="0" fontId="3" fillId="0" borderId="6" xfId="0" applyFont="1" applyBorder="1"/>
    <xf numFmtId="3" fontId="3" fillId="0" borderId="5" xfId="0" applyNumberFormat="1" applyFont="1" applyBorder="1" applyAlignment="1">
      <alignment horizontal="right" vertical="center"/>
    </xf>
    <xf numFmtId="0" fontId="5" fillId="3" borderId="4" xfId="0" applyFont="1" applyFill="1" applyBorder="1" applyAlignment="1">
      <alignment vertical="center"/>
    </xf>
    <xf numFmtId="0" fontId="4" fillId="0" borderId="0" xfId="0" applyFont="1"/>
    <xf numFmtId="0" fontId="5" fillId="0" borderId="0" xfId="0" applyFont="1"/>
    <xf numFmtId="3" fontId="3" fillId="0" borderId="0" xfId="0" applyNumberFormat="1" applyFont="1"/>
    <xf numFmtId="0" fontId="9" fillId="0" borderId="0" xfId="0" applyFont="1"/>
    <xf numFmtId="3" fontId="9" fillId="0" borderId="14" xfId="0" applyNumberFormat="1" applyFont="1" applyBorder="1" applyAlignment="1">
      <alignment horizontal="right" vertical="center"/>
    </xf>
    <xf numFmtId="3" fontId="5" fillId="3" borderId="14" xfId="0" applyNumberFormat="1" applyFont="1" applyFill="1" applyBorder="1" applyAlignment="1">
      <alignment horizontal="right" vertical="center"/>
    </xf>
    <xf numFmtId="0" fontId="3" fillId="0" borderId="12" xfId="0" applyFont="1" applyBorder="1"/>
    <xf numFmtId="0" fontId="3" fillId="0" borderId="19" xfId="0" applyFont="1" applyBorder="1"/>
    <xf numFmtId="0" fontId="3" fillId="0" borderId="20" xfId="0" applyFont="1" applyBorder="1"/>
    <xf numFmtId="0" fontId="3" fillId="0" borderId="21" xfId="0" applyFont="1" applyBorder="1"/>
    <xf numFmtId="0" fontId="3" fillId="0" borderId="22" xfId="0" applyFont="1" applyBorder="1"/>
    <xf numFmtId="0" fontId="3" fillId="0" borderId="0" xfId="0" applyFont="1" applyAlignment="1">
      <alignment horizontal="left"/>
    </xf>
    <xf numFmtId="0" fontId="4" fillId="0" borderId="10"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3" fontId="3" fillId="0" borderId="23" xfId="0" applyNumberFormat="1" applyFont="1" applyBorder="1" applyAlignment="1">
      <alignment vertical="center"/>
    </xf>
    <xf numFmtId="3" fontId="3" fillId="0" borderId="24" xfId="0" applyNumberFormat="1" applyFont="1" applyBorder="1" applyAlignment="1">
      <alignment vertical="center"/>
    </xf>
    <xf numFmtId="3" fontId="3" fillId="0" borderId="25" xfId="0" applyNumberFormat="1" applyFont="1" applyBorder="1" applyAlignment="1">
      <alignment vertical="center"/>
    </xf>
    <xf numFmtId="3" fontId="3" fillId="0" borderId="26" xfId="0" applyNumberFormat="1" applyFont="1" applyBorder="1" applyAlignment="1">
      <alignment vertical="center"/>
    </xf>
    <xf numFmtId="3" fontId="5" fillId="3" borderId="18" xfId="0" applyNumberFormat="1" applyFont="1" applyFill="1" applyBorder="1" applyAlignment="1">
      <alignment vertical="center"/>
    </xf>
    <xf numFmtId="3" fontId="5" fillId="3" borderId="14" xfId="0" applyNumberFormat="1" applyFont="1" applyFill="1" applyBorder="1" applyAlignment="1">
      <alignment vertical="center"/>
    </xf>
    <xf numFmtId="0" fontId="4" fillId="5" borderId="12"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15"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2" xfId="0" applyFont="1" applyFill="1" applyBorder="1" applyAlignment="1">
      <alignment horizontal="center" vertical="center" wrapText="1"/>
    </xf>
    <xf numFmtId="0" fontId="4" fillId="5" borderId="2"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9" xfId="0" applyFont="1" applyFill="1" applyBorder="1" applyAlignment="1">
      <alignment horizontal="center" vertical="center" wrapText="1"/>
    </xf>
    <xf numFmtId="0" fontId="4" fillId="5" borderId="5" xfId="0" applyFont="1" applyFill="1" applyBorder="1" applyAlignment="1">
      <alignment horizontal="center" vertical="center"/>
    </xf>
    <xf numFmtId="0" fontId="4" fillId="0" borderId="10" xfId="1" applyFont="1" applyBorder="1" applyAlignment="1">
      <alignment horizontal="center" vertical="center"/>
    </xf>
    <xf numFmtId="0" fontId="4" fillId="0" borderId="0" xfId="1" applyFont="1" applyAlignment="1">
      <alignment horizontal="center" vertical="center"/>
    </xf>
    <xf numFmtId="0" fontId="8" fillId="0" borderId="0" xfId="1"/>
    <xf numFmtId="0" fontId="3" fillId="0" borderId="32" xfId="1" applyFont="1" applyBorder="1" applyAlignment="1">
      <alignment vertical="center"/>
    </xf>
    <xf numFmtId="3" fontId="3" fillId="0" borderId="27" xfId="1" applyNumberFormat="1" applyFont="1" applyBorder="1"/>
    <xf numFmtId="3" fontId="3" fillId="0" borderId="28" xfId="1" applyNumberFormat="1" applyFont="1" applyBorder="1"/>
    <xf numFmtId="3" fontId="3" fillId="0" borderId="20" xfId="1" applyNumberFormat="1" applyFont="1" applyBorder="1" applyAlignment="1">
      <alignment vertical="center"/>
    </xf>
    <xf numFmtId="3" fontId="3" fillId="0" borderId="26" xfId="1" applyNumberFormat="1" applyFont="1" applyBorder="1" applyAlignment="1">
      <alignment vertical="center"/>
    </xf>
    <xf numFmtId="0" fontId="3" fillId="0" borderId="33" xfId="1" applyFont="1" applyBorder="1" applyAlignment="1">
      <alignment vertical="center"/>
    </xf>
    <xf numFmtId="3" fontId="3" fillId="0" borderId="34" xfId="1" applyNumberFormat="1" applyFont="1" applyBorder="1"/>
    <xf numFmtId="3" fontId="3" fillId="0" borderId="35" xfId="1" applyNumberFormat="1" applyFont="1" applyBorder="1"/>
    <xf numFmtId="0" fontId="3" fillId="0" borderId="0" xfId="1" applyFont="1" applyAlignment="1">
      <alignment vertical="center"/>
    </xf>
    <xf numFmtId="3" fontId="3" fillId="0" borderId="30" xfId="1" applyNumberFormat="1" applyFont="1" applyBorder="1" applyAlignment="1">
      <alignment vertical="center"/>
    </xf>
    <xf numFmtId="3" fontId="3" fillId="0" borderId="31" xfId="1" applyNumberFormat="1" applyFont="1" applyBorder="1" applyAlignment="1">
      <alignment vertical="center"/>
    </xf>
    <xf numFmtId="0" fontId="9" fillId="0" borderId="36" xfId="1" applyFont="1" applyBorder="1" applyAlignment="1">
      <alignment vertical="center"/>
    </xf>
    <xf numFmtId="3" fontId="9" fillId="0" borderId="37" xfId="1" applyNumberFormat="1" applyFont="1" applyBorder="1" applyAlignment="1">
      <alignment vertical="center"/>
    </xf>
    <xf numFmtId="3" fontId="9" fillId="0" borderId="3" xfId="1" applyNumberFormat="1" applyFont="1" applyBorder="1" applyAlignment="1">
      <alignment vertical="center"/>
    </xf>
    <xf numFmtId="3" fontId="9" fillId="0" borderId="14" xfId="1" applyNumberFormat="1" applyFont="1" applyBorder="1" applyAlignment="1">
      <alignment vertical="center"/>
    </xf>
    <xf numFmtId="0" fontId="3" fillId="0" borderId="13" xfId="1" applyFont="1" applyBorder="1" applyAlignment="1">
      <alignment vertical="center"/>
    </xf>
    <xf numFmtId="3" fontId="3" fillId="0" borderId="38" xfId="1" applyNumberFormat="1" applyFont="1" applyBorder="1" applyAlignment="1">
      <alignment vertical="center"/>
    </xf>
    <xf numFmtId="3" fontId="3" fillId="0" borderId="39" xfId="1" applyNumberFormat="1" applyFont="1" applyBorder="1" applyAlignment="1">
      <alignment vertical="center"/>
    </xf>
    <xf numFmtId="0" fontId="5" fillId="2" borderId="36" xfId="1" applyFont="1" applyFill="1" applyBorder="1" applyAlignment="1">
      <alignment vertical="center"/>
    </xf>
    <xf numFmtId="3" fontId="5" fillId="2" borderId="40" xfId="1" applyNumberFormat="1" applyFont="1" applyFill="1" applyBorder="1" applyAlignment="1">
      <alignment vertical="center"/>
    </xf>
    <xf numFmtId="3" fontId="5" fillId="2" borderId="21" xfId="1" applyNumberFormat="1" applyFont="1" applyFill="1" applyBorder="1" applyAlignment="1">
      <alignment vertical="center"/>
    </xf>
    <xf numFmtId="3" fontId="5" fillId="2" borderId="37" xfId="1" applyNumberFormat="1" applyFont="1" applyFill="1" applyBorder="1" applyAlignment="1">
      <alignment vertical="center"/>
    </xf>
    <xf numFmtId="3" fontId="5" fillId="2" borderId="14" xfId="1" applyNumberFormat="1" applyFont="1" applyFill="1" applyBorder="1" applyAlignment="1">
      <alignment vertical="center"/>
    </xf>
    <xf numFmtId="0" fontId="3" fillId="0" borderId="0" xfId="1" applyFont="1"/>
    <xf numFmtId="0" fontId="3" fillId="0" borderId="0" xfId="1" applyFont="1" applyAlignment="1">
      <alignment horizontal="left"/>
    </xf>
    <xf numFmtId="0" fontId="3" fillId="0" borderId="0" xfId="1" applyFont="1" applyAlignment="1">
      <alignment horizontal="left"/>
    </xf>
    <xf numFmtId="0" fontId="4" fillId="5" borderId="13" xfId="1" applyFont="1" applyFill="1" applyBorder="1" applyAlignment="1">
      <alignment horizontal="center" vertical="center"/>
    </xf>
    <xf numFmtId="0" fontId="4" fillId="5" borderId="27" xfId="1" applyFont="1" applyFill="1" applyBorder="1" applyAlignment="1">
      <alignment horizontal="center" vertical="center"/>
    </xf>
    <xf numFmtId="0" fontId="4" fillId="5" borderId="28" xfId="1" applyFont="1" applyFill="1" applyBorder="1" applyAlignment="1">
      <alignment horizontal="center" vertical="center"/>
    </xf>
    <xf numFmtId="0" fontId="4" fillId="5" borderId="12" xfId="1" applyFont="1" applyFill="1" applyBorder="1" applyAlignment="1">
      <alignment horizontal="center" vertical="center"/>
    </xf>
    <xf numFmtId="0" fontId="4" fillId="5" borderId="8" xfId="1" applyFont="1" applyFill="1" applyBorder="1" applyAlignment="1">
      <alignment horizontal="center" vertical="center"/>
    </xf>
    <xf numFmtId="0" fontId="4" fillId="5" borderId="29" xfId="1" applyFont="1" applyFill="1" applyBorder="1" applyAlignment="1">
      <alignment horizontal="center" vertical="center"/>
    </xf>
    <xf numFmtId="0" fontId="4" fillId="5" borderId="30" xfId="1" applyFont="1" applyFill="1" applyBorder="1" applyAlignment="1">
      <alignment horizontal="center" vertical="center"/>
    </xf>
    <xf numFmtId="0" fontId="4" fillId="5" borderId="31" xfId="1" applyFont="1" applyFill="1" applyBorder="1" applyAlignment="1">
      <alignment horizontal="center" vertical="center"/>
    </xf>
    <xf numFmtId="0" fontId="4" fillId="5" borderId="7" xfId="1" applyFont="1" applyFill="1" applyBorder="1" applyAlignment="1">
      <alignment horizontal="center" vertical="center"/>
    </xf>
    <xf numFmtId="0" fontId="4" fillId="5" borderId="6" xfId="1" applyFont="1" applyFill="1" applyBorder="1" applyAlignment="1">
      <alignment horizontal="center" vertical="center"/>
    </xf>
    <xf numFmtId="0" fontId="13" fillId="0" borderId="0" xfId="4" applyFont="1"/>
    <xf numFmtId="0" fontId="1" fillId="0" borderId="0" xfId="4"/>
    <xf numFmtId="0" fontId="14" fillId="0" borderId="0" xfId="4" applyFont="1"/>
    <xf numFmtId="0" fontId="15" fillId="0" borderId="0" xfId="4" applyFont="1" applyAlignment="1">
      <alignment vertical="center"/>
    </xf>
    <xf numFmtId="0" fontId="15" fillId="0" borderId="0" xfId="4" applyFont="1"/>
  </cellXfs>
  <cellStyles count="5">
    <cellStyle name="Normal" xfId="0" builtinId="0"/>
    <cellStyle name="Normal 2" xfId="1" xr:uid="{00000000-0005-0000-0000-000001000000}"/>
    <cellStyle name="Normal 3" xfId="2" xr:uid="{00000000-0005-0000-0000-000002000000}"/>
    <cellStyle name="Normal 3 2" xfId="3" xr:uid="{9416750E-FA4C-4F13-8089-9E3C5895A56A}"/>
    <cellStyle name="Normal 3 2 2" xfId="4" xr:uid="{2C444437-7258-4A79-AF04-83129F826D6F}"/>
  </cellStyles>
  <dxfs count="0"/>
  <tableStyles count="0" defaultTableStyle="TableStyleMedium9" defaultPivotStyle="PivotStyleLight16"/>
  <colors>
    <mruColors>
      <color rgb="FFEAFBD1"/>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6955D-9F9E-4898-9ACC-61D210916EC3}">
  <dimension ref="A2:AK8"/>
  <sheetViews>
    <sheetView tabSelected="1" workbookViewId="0"/>
  </sheetViews>
  <sheetFormatPr baseColWidth="10" defaultColWidth="10.81640625" defaultRowHeight="14.5" x14ac:dyDescent="0.35"/>
  <cols>
    <col min="1" max="16384" width="10.81640625" style="139"/>
  </cols>
  <sheetData>
    <row r="2" spans="1:37" x14ac:dyDescent="0.35">
      <c r="A2" s="138" t="s">
        <v>77</v>
      </c>
    </row>
    <row r="3" spans="1:37" x14ac:dyDescent="0.35">
      <c r="A3" s="138"/>
    </row>
    <row r="4" spans="1:37" x14ac:dyDescent="0.35">
      <c r="A4" s="140" t="s">
        <v>78</v>
      </c>
    </row>
    <row r="5" spans="1:37" ht="30" customHeight="1" x14ac:dyDescent="0.35">
      <c r="A5" s="141" t="s">
        <v>79</v>
      </c>
    </row>
    <row r="6" spans="1:37" ht="30" customHeight="1" x14ac:dyDescent="0.35">
      <c r="A6" s="141" t="s">
        <v>80</v>
      </c>
    </row>
    <row r="7" spans="1:37" ht="30" customHeight="1" x14ac:dyDescent="0.35">
      <c r="A7" s="141" t="s">
        <v>81</v>
      </c>
      <c r="B7" s="142"/>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row>
    <row r="8" spans="1:37" ht="30" customHeight="1" x14ac:dyDescent="0.35">
      <c r="A8" s="141" t="s">
        <v>65</v>
      </c>
      <c r="B8" s="142"/>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615D1-7EB1-4F0A-96DD-3512CA69B4FD}">
  <dimension ref="A1:G28"/>
  <sheetViews>
    <sheetView zoomScaleNormal="100" workbookViewId="0">
      <selection sqref="A1:G1"/>
    </sheetView>
  </sheetViews>
  <sheetFormatPr baseColWidth="10" defaultColWidth="11.1796875" defaultRowHeight="12.5" x14ac:dyDescent="0.25"/>
  <cols>
    <col min="1" max="1" width="47.54296875" style="101" customWidth="1"/>
    <col min="2" max="7" width="9.81640625" style="101" customWidth="1"/>
    <col min="8" max="8" width="11.453125" style="101" customWidth="1"/>
    <col min="9" max="256" width="11.1796875" style="101"/>
    <col min="257" max="257" width="50.26953125" style="101" bestFit="1" customWidth="1"/>
    <col min="258" max="263" width="9.81640625" style="101" customWidth="1"/>
    <col min="264" max="264" width="11.453125" style="101" customWidth="1"/>
    <col min="265" max="512" width="11.1796875" style="101"/>
    <col min="513" max="513" width="50.26953125" style="101" bestFit="1" customWidth="1"/>
    <col min="514" max="519" width="9.81640625" style="101" customWidth="1"/>
    <col min="520" max="520" width="11.453125" style="101" customWidth="1"/>
    <col min="521" max="768" width="11.1796875" style="101"/>
    <col min="769" max="769" width="50.26953125" style="101" bestFit="1" customWidth="1"/>
    <col min="770" max="775" width="9.81640625" style="101" customWidth="1"/>
    <col min="776" max="776" width="11.453125" style="101" customWidth="1"/>
    <col min="777" max="1024" width="11.1796875" style="101"/>
    <col min="1025" max="1025" width="50.26953125" style="101" bestFit="1" customWidth="1"/>
    <col min="1026" max="1031" width="9.81640625" style="101" customWidth="1"/>
    <col min="1032" max="1032" width="11.453125" style="101" customWidth="1"/>
    <col min="1033" max="1280" width="11.1796875" style="101"/>
    <col min="1281" max="1281" width="50.26953125" style="101" bestFit="1" customWidth="1"/>
    <col min="1282" max="1287" width="9.81640625" style="101" customWidth="1"/>
    <col min="1288" max="1288" width="11.453125" style="101" customWidth="1"/>
    <col min="1289" max="1536" width="11.1796875" style="101"/>
    <col min="1537" max="1537" width="50.26953125" style="101" bestFit="1" customWidth="1"/>
    <col min="1538" max="1543" width="9.81640625" style="101" customWidth="1"/>
    <col min="1544" max="1544" width="11.453125" style="101" customWidth="1"/>
    <col min="1545" max="1792" width="11.1796875" style="101"/>
    <col min="1793" max="1793" width="50.26953125" style="101" bestFit="1" customWidth="1"/>
    <col min="1794" max="1799" width="9.81640625" style="101" customWidth="1"/>
    <col min="1800" max="1800" width="11.453125" style="101" customWidth="1"/>
    <col min="1801" max="2048" width="11.1796875" style="101"/>
    <col min="2049" max="2049" width="50.26953125" style="101" bestFit="1" customWidth="1"/>
    <col min="2050" max="2055" width="9.81640625" style="101" customWidth="1"/>
    <col min="2056" max="2056" width="11.453125" style="101" customWidth="1"/>
    <col min="2057" max="2304" width="11.1796875" style="101"/>
    <col min="2305" max="2305" width="50.26953125" style="101" bestFit="1" customWidth="1"/>
    <col min="2306" max="2311" width="9.81640625" style="101" customWidth="1"/>
    <col min="2312" max="2312" width="11.453125" style="101" customWidth="1"/>
    <col min="2313" max="2560" width="11.1796875" style="101"/>
    <col min="2561" max="2561" width="50.26953125" style="101" bestFit="1" customWidth="1"/>
    <col min="2562" max="2567" width="9.81640625" style="101" customWidth="1"/>
    <col min="2568" max="2568" width="11.453125" style="101" customWidth="1"/>
    <col min="2569" max="2816" width="11.1796875" style="101"/>
    <col min="2817" max="2817" width="50.26953125" style="101" bestFit="1" customWidth="1"/>
    <col min="2818" max="2823" width="9.81640625" style="101" customWidth="1"/>
    <col min="2824" max="2824" width="11.453125" style="101" customWidth="1"/>
    <col min="2825" max="3072" width="11.1796875" style="101"/>
    <col min="3073" max="3073" width="50.26953125" style="101" bestFit="1" customWidth="1"/>
    <col min="3074" max="3079" width="9.81640625" style="101" customWidth="1"/>
    <col min="3080" max="3080" width="11.453125" style="101" customWidth="1"/>
    <col min="3081" max="3328" width="11.1796875" style="101"/>
    <col min="3329" max="3329" width="50.26953125" style="101" bestFit="1" customWidth="1"/>
    <col min="3330" max="3335" width="9.81640625" style="101" customWidth="1"/>
    <col min="3336" max="3336" width="11.453125" style="101" customWidth="1"/>
    <col min="3337" max="3584" width="11.1796875" style="101"/>
    <col min="3585" max="3585" width="50.26953125" style="101" bestFit="1" customWidth="1"/>
    <col min="3586" max="3591" width="9.81640625" style="101" customWidth="1"/>
    <col min="3592" max="3592" width="11.453125" style="101" customWidth="1"/>
    <col min="3593" max="3840" width="11.1796875" style="101"/>
    <col min="3841" max="3841" width="50.26953125" style="101" bestFit="1" customWidth="1"/>
    <col min="3842" max="3847" width="9.81640625" style="101" customWidth="1"/>
    <col min="3848" max="3848" width="11.453125" style="101" customWidth="1"/>
    <col min="3849" max="4096" width="11.1796875" style="101"/>
    <col min="4097" max="4097" width="50.26953125" style="101" bestFit="1" customWidth="1"/>
    <col min="4098" max="4103" width="9.81640625" style="101" customWidth="1"/>
    <col min="4104" max="4104" width="11.453125" style="101" customWidth="1"/>
    <col min="4105" max="4352" width="11.1796875" style="101"/>
    <col min="4353" max="4353" width="50.26953125" style="101" bestFit="1" customWidth="1"/>
    <col min="4354" max="4359" width="9.81640625" style="101" customWidth="1"/>
    <col min="4360" max="4360" width="11.453125" style="101" customWidth="1"/>
    <col min="4361" max="4608" width="11.1796875" style="101"/>
    <col min="4609" max="4609" width="50.26953125" style="101" bestFit="1" customWidth="1"/>
    <col min="4610" max="4615" width="9.81640625" style="101" customWidth="1"/>
    <col min="4616" max="4616" width="11.453125" style="101" customWidth="1"/>
    <col min="4617" max="4864" width="11.1796875" style="101"/>
    <col min="4865" max="4865" width="50.26953125" style="101" bestFit="1" customWidth="1"/>
    <col min="4866" max="4871" width="9.81640625" style="101" customWidth="1"/>
    <col min="4872" max="4872" width="11.453125" style="101" customWidth="1"/>
    <col min="4873" max="5120" width="11.1796875" style="101"/>
    <col min="5121" max="5121" width="50.26953125" style="101" bestFit="1" customWidth="1"/>
    <col min="5122" max="5127" width="9.81640625" style="101" customWidth="1"/>
    <col min="5128" max="5128" width="11.453125" style="101" customWidth="1"/>
    <col min="5129" max="5376" width="11.1796875" style="101"/>
    <col min="5377" max="5377" width="50.26953125" style="101" bestFit="1" customWidth="1"/>
    <col min="5378" max="5383" width="9.81640625" style="101" customWidth="1"/>
    <col min="5384" max="5384" width="11.453125" style="101" customWidth="1"/>
    <col min="5385" max="5632" width="11.1796875" style="101"/>
    <col min="5633" max="5633" width="50.26953125" style="101" bestFit="1" customWidth="1"/>
    <col min="5634" max="5639" width="9.81640625" style="101" customWidth="1"/>
    <col min="5640" max="5640" width="11.453125" style="101" customWidth="1"/>
    <col min="5641" max="5888" width="11.1796875" style="101"/>
    <col min="5889" max="5889" width="50.26953125" style="101" bestFit="1" customWidth="1"/>
    <col min="5890" max="5895" width="9.81640625" style="101" customWidth="1"/>
    <col min="5896" max="5896" width="11.453125" style="101" customWidth="1"/>
    <col min="5897" max="6144" width="11.1796875" style="101"/>
    <col min="6145" max="6145" width="50.26953125" style="101" bestFit="1" customWidth="1"/>
    <col min="6146" max="6151" width="9.81640625" style="101" customWidth="1"/>
    <col min="6152" max="6152" width="11.453125" style="101" customWidth="1"/>
    <col min="6153" max="6400" width="11.1796875" style="101"/>
    <col min="6401" max="6401" width="50.26953125" style="101" bestFit="1" customWidth="1"/>
    <col min="6402" max="6407" width="9.81640625" style="101" customWidth="1"/>
    <col min="6408" max="6408" width="11.453125" style="101" customWidth="1"/>
    <col min="6409" max="6656" width="11.1796875" style="101"/>
    <col min="6657" max="6657" width="50.26953125" style="101" bestFit="1" customWidth="1"/>
    <col min="6658" max="6663" width="9.81640625" style="101" customWidth="1"/>
    <col min="6664" max="6664" width="11.453125" style="101" customWidth="1"/>
    <col min="6665" max="6912" width="11.1796875" style="101"/>
    <col min="6913" max="6913" width="50.26953125" style="101" bestFit="1" customWidth="1"/>
    <col min="6914" max="6919" width="9.81640625" style="101" customWidth="1"/>
    <col min="6920" max="6920" width="11.453125" style="101" customWidth="1"/>
    <col min="6921" max="7168" width="11.1796875" style="101"/>
    <col min="7169" max="7169" width="50.26953125" style="101" bestFit="1" customWidth="1"/>
    <col min="7170" max="7175" width="9.81640625" style="101" customWidth="1"/>
    <col min="7176" max="7176" width="11.453125" style="101" customWidth="1"/>
    <col min="7177" max="7424" width="11.1796875" style="101"/>
    <col min="7425" max="7425" width="50.26953125" style="101" bestFit="1" customWidth="1"/>
    <col min="7426" max="7431" width="9.81640625" style="101" customWidth="1"/>
    <col min="7432" max="7432" width="11.453125" style="101" customWidth="1"/>
    <col min="7433" max="7680" width="11.1796875" style="101"/>
    <col min="7681" max="7681" width="50.26953125" style="101" bestFit="1" customWidth="1"/>
    <col min="7682" max="7687" width="9.81640625" style="101" customWidth="1"/>
    <col min="7688" max="7688" width="11.453125" style="101" customWidth="1"/>
    <col min="7689" max="7936" width="11.1796875" style="101"/>
    <col min="7937" max="7937" width="50.26953125" style="101" bestFit="1" customWidth="1"/>
    <col min="7938" max="7943" width="9.81640625" style="101" customWidth="1"/>
    <col min="7944" max="7944" width="11.453125" style="101" customWidth="1"/>
    <col min="7945" max="8192" width="11.1796875" style="101"/>
    <col min="8193" max="8193" width="50.26953125" style="101" bestFit="1" customWidth="1"/>
    <col min="8194" max="8199" width="9.81640625" style="101" customWidth="1"/>
    <col min="8200" max="8200" width="11.453125" style="101" customWidth="1"/>
    <col min="8201" max="8448" width="11.1796875" style="101"/>
    <col min="8449" max="8449" width="50.26953125" style="101" bestFit="1" customWidth="1"/>
    <col min="8450" max="8455" width="9.81640625" style="101" customWidth="1"/>
    <col min="8456" max="8456" width="11.453125" style="101" customWidth="1"/>
    <col min="8457" max="8704" width="11.1796875" style="101"/>
    <col min="8705" max="8705" width="50.26953125" style="101" bestFit="1" customWidth="1"/>
    <col min="8706" max="8711" width="9.81640625" style="101" customWidth="1"/>
    <col min="8712" max="8712" width="11.453125" style="101" customWidth="1"/>
    <col min="8713" max="8960" width="11.1796875" style="101"/>
    <col min="8961" max="8961" width="50.26953125" style="101" bestFit="1" customWidth="1"/>
    <col min="8962" max="8967" width="9.81640625" style="101" customWidth="1"/>
    <col min="8968" max="8968" width="11.453125" style="101" customWidth="1"/>
    <col min="8969" max="9216" width="11.1796875" style="101"/>
    <col min="9217" max="9217" width="50.26953125" style="101" bestFit="1" customWidth="1"/>
    <col min="9218" max="9223" width="9.81640625" style="101" customWidth="1"/>
    <col min="9224" max="9224" width="11.453125" style="101" customWidth="1"/>
    <col min="9225" max="9472" width="11.1796875" style="101"/>
    <col min="9473" max="9473" width="50.26953125" style="101" bestFit="1" customWidth="1"/>
    <col min="9474" max="9479" width="9.81640625" style="101" customWidth="1"/>
    <col min="9480" max="9480" width="11.453125" style="101" customWidth="1"/>
    <col min="9481" max="9728" width="11.1796875" style="101"/>
    <col min="9729" max="9729" width="50.26953125" style="101" bestFit="1" customWidth="1"/>
    <col min="9730" max="9735" width="9.81640625" style="101" customWidth="1"/>
    <col min="9736" max="9736" width="11.453125" style="101" customWidth="1"/>
    <col min="9737" max="9984" width="11.1796875" style="101"/>
    <col min="9985" max="9985" width="50.26953125" style="101" bestFit="1" customWidth="1"/>
    <col min="9986" max="9991" width="9.81640625" style="101" customWidth="1"/>
    <col min="9992" max="9992" width="11.453125" style="101" customWidth="1"/>
    <col min="9993" max="10240" width="11.1796875" style="101"/>
    <col min="10241" max="10241" width="50.26953125" style="101" bestFit="1" customWidth="1"/>
    <col min="10242" max="10247" width="9.81640625" style="101" customWidth="1"/>
    <col min="10248" max="10248" width="11.453125" style="101" customWidth="1"/>
    <col min="10249" max="10496" width="11.1796875" style="101"/>
    <col min="10497" max="10497" width="50.26953125" style="101" bestFit="1" customWidth="1"/>
    <col min="10498" max="10503" width="9.81640625" style="101" customWidth="1"/>
    <col min="10504" max="10504" width="11.453125" style="101" customWidth="1"/>
    <col min="10505" max="10752" width="11.1796875" style="101"/>
    <col min="10753" max="10753" width="50.26953125" style="101" bestFit="1" customWidth="1"/>
    <col min="10754" max="10759" width="9.81640625" style="101" customWidth="1"/>
    <col min="10760" max="10760" width="11.453125" style="101" customWidth="1"/>
    <col min="10761" max="11008" width="11.1796875" style="101"/>
    <col min="11009" max="11009" width="50.26953125" style="101" bestFit="1" customWidth="1"/>
    <col min="11010" max="11015" width="9.81640625" style="101" customWidth="1"/>
    <col min="11016" max="11016" width="11.453125" style="101" customWidth="1"/>
    <col min="11017" max="11264" width="11.1796875" style="101"/>
    <col min="11265" max="11265" width="50.26953125" style="101" bestFit="1" customWidth="1"/>
    <col min="11266" max="11271" width="9.81640625" style="101" customWidth="1"/>
    <col min="11272" max="11272" width="11.453125" style="101" customWidth="1"/>
    <col min="11273" max="11520" width="11.1796875" style="101"/>
    <col min="11521" max="11521" width="50.26953125" style="101" bestFit="1" customWidth="1"/>
    <col min="11522" max="11527" width="9.81640625" style="101" customWidth="1"/>
    <col min="11528" max="11528" width="11.453125" style="101" customWidth="1"/>
    <col min="11529" max="11776" width="11.1796875" style="101"/>
    <col min="11777" max="11777" width="50.26953125" style="101" bestFit="1" customWidth="1"/>
    <col min="11778" max="11783" width="9.81640625" style="101" customWidth="1"/>
    <col min="11784" max="11784" width="11.453125" style="101" customWidth="1"/>
    <col min="11785" max="12032" width="11.1796875" style="101"/>
    <col min="12033" max="12033" width="50.26953125" style="101" bestFit="1" customWidth="1"/>
    <col min="12034" max="12039" width="9.81640625" style="101" customWidth="1"/>
    <col min="12040" max="12040" width="11.453125" style="101" customWidth="1"/>
    <col min="12041" max="12288" width="11.1796875" style="101"/>
    <col min="12289" max="12289" width="50.26953125" style="101" bestFit="1" customWidth="1"/>
    <col min="12290" max="12295" width="9.81640625" style="101" customWidth="1"/>
    <col min="12296" max="12296" width="11.453125" style="101" customWidth="1"/>
    <col min="12297" max="12544" width="11.1796875" style="101"/>
    <col min="12545" max="12545" width="50.26953125" style="101" bestFit="1" customWidth="1"/>
    <col min="12546" max="12551" width="9.81640625" style="101" customWidth="1"/>
    <col min="12552" max="12552" width="11.453125" style="101" customWidth="1"/>
    <col min="12553" max="12800" width="11.1796875" style="101"/>
    <col min="12801" max="12801" width="50.26953125" style="101" bestFit="1" customWidth="1"/>
    <col min="12802" max="12807" width="9.81640625" style="101" customWidth="1"/>
    <col min="12808" max="12808" width="11.453125" style="101" customWidth="1"/>
    <col min="12809" max="13056" width="11.1796875" style="101"/>
    <col min="13057" max="13057" width="50.26953125" style="101" bestFit="1" customWidth="1"/>
    <col min="13058" max="13063" width="9.81640625" style="101" customWidth="1"/>
    <col min="13064" max="13064" width="11.453125" style="101" customWidth="1"/>
    <col min="13065" max="13312" width="11.1796875" style="101"/>
    <col min="13313" max="13313" width="50.26953125" style="101" bestFit="1" customWidth="1"/>
    <col min="13314" max="13319" width="9.81640625" style="101" customWidth="1"/>
    <col min="13320" max="13320" width="11.453125" style="101" customWidth="1"/>
    <col min="13321" max="13568" width="11.1796875" style="101"/>
    <col min="13569" max="13569" width="50.26953125" style="101" bestFit="1" customWidth="1"/>
    <col min="13570" max="13575" width="9.81640625" style="101" customWidth="1"/>
    <col min="13576" max="13576" width="11.453125" style="101" customWidth="1"/>
    <col min="13577" max="13824" width="11.1796875" style="101"/>
    <col min="13825" max="13825" width="50.26953125" style="101" bestFit="1" customWidth="1"/>
    <col min="13826" max="13831" width="9.81640625" style="101" customWidth="1"/>
    <col min="13832" max="13832" width="11.453125" style="101" customWidth="1"/>
    <col min="13833" max="14080" width="11.1796875" style="101"/>
    <col min="14081" max="14081" width="50.26953125" style="101" bestFit="1" customWidth="1"/>
    <col min="14082" max="14087" width="9.81640625" style="101" customWidth="1"/>
    <col min="14088" max="14088" width="11.453125" style="101" customWidth="1"/>
    <col min="14089" max="14336" width="11.1796875" style="101"/>
    <col min="14337" max="14337" width="50.26953125" style="101" bestFit="1" customWidth="1"/>
    <col min="14338" max="14343" width="9.81640625" style="101" customWidth="1"/>
    <col min="14344" max="14344" width="11.453125" style="101" customWidth="1"/>
    <col min="14345" max="14592" width="11.1796875" style="101"/>
    <col min="14593" max="14593" width="50.26953125" style="101" bestFit="1" customWidth="1"/>
    <col min="14594" max="14599" width="9.81640625" style="101" customWidth="1"/>
    <col min="14600" max="14600" width="11.453125" style="101" customWidth="1"/>
    <col min="14601" max="14848" width="11.1796875" style="101"/>
    <col min="14849" max="14849" width="50.26953125" style="101" bestFit="1" customWidth="1"/>
    <col min="14850" max="14855" width="9.81640625" style="101" customWidth="1"/>
    <col min="14856" max="14856" width="11.453125" style="101" customWidth="1"/>
    <col min="14857" max="15104" width="11.1796875" style="101"/>
    <col min="15105" max="15105" width="50.26953125" style="101" bestFit="1" customWidth="1"/>
    <col min="15106" max="15111" width="9.81640625" style="101" customWidth="1"/>
    <col min="15112" max="15112" width="11.453125" style="101" customWidth="1"/>
    <col min="15113" max="15360" width="11.1796875" style="101"/>
    <col min="15361" max="15361" width="50.26953125" style="101" bestFit="1" customWidth="1"/>
    <col min="15362" max="15367" width="9.81640625" style="101" customWidth="1"/>
    <col min="15368" max="15368" width="11.453125" style="101" customWidth="1"/>
    <col min="15369" max="15616" width="11.1796875" style="101"/>
    <col min="15617" max="15617" width="50.26953125" style="101" bestFit="1" customWidth="1"/>
    <col min="15618" max="15623" width="9.81640625" style="101" customWidth="1"/>
    <col min="15624" max="15624" width="11.453125" style="101" customWidth="1"/>
    <col min="15625" max="15872" width="11.1796875" style="101"/>
    <col min="15873" max="15873" width="50.26953125" style="101" bestFit="1" customWidth="1"/>
    <col min="15874" max="15879" width="9.81640625" style="101" customWidth="1"/>
    <col min="15880" max="15880" width="11.453125" style="101" customWidth="1"/>
    <col min="15881" max="16128" width="11.1796875" style="101"/>
    <col min="16129" max="16129" width="50.26953125" style="101" bestFit="1" customWidth="1"/>
    <col min="16130" max="16135" width="9.81640625" style="101" customWidth="1"/>
    <col min="16136" max="16136" width="11.453125" style="101" customWidth="1"/>
    <col min="16137" max="16384" width="11.1796875" style="101"/>
  </cols>
  <sheetData>
    <row r="1" spans="1:7" ht="25.5" customHeight="1" thickBot="1" x14ac:dyDescent="0.3">
      <c r="A1" s="99" t="s">
        <v>79</v>
      </c>
      <c r="B1" s="100"/>
      <c r="C1" s="100"/>
      <c r="D1" s="100"/>
      <c r="E1" s="100"/>
      <c r="F1" s="100"/>
      <c r="G1" s="100"/>
    </row>
    <row r="2" spans="1:7" ht="13" x14ac:dyDescent="0.25">
      <c r="A2" s="128" t="s">
        <v>66</v>
      </c>
      <c r="B2" s="129" t="s">
        <v>75</v>
      </c>
      <c r="C2" s="130"/>
      <c r="D2" s="129" t="s">
        <v>76</v>
      </c>
      <c r="E2" s="130"/>
      <c r="F2" s="131" t="s">
        <v>2</v>
      </c>
      <c r="G2" s="132" t="s">
        <v>3</v>
      </c>
    </row>
    <row r="3" spans="1:7" ht="13.5" thickBot="1" x14ac:dyDescent="0.3">
      <c r="A3" s="133"/>
      <c r="B3" s="134" t="s">
        <v>2</v>
      </c>
      <c r="C3" s="135" t="s">
        <v>3</v>
      </c>
      <c r="D3" s="134" t="s">
        <v>2</v>
      </c>
      <c r="E3" s="135" t="s">
        <v>3</v>
      </c>
      <c r="F3" s="136"/>
      <c r="G3" s="137"/>
    </row>
    <row r="4" spans="1:7" ht="13" x14ac:dyDescent="0.3">
      <c r="A4" s="102" t="s">
        <v>20</v>
      </c>
      <c r="B4" s="103">
        <v>189</v>
      </c>
      <c r="C4" s="104">
        <v>133</v>
      </c>
      <c r="D4" s="103">
        <v>260</v>
      </c>
      <c r="E4" s="104">
        <v>157</v>
      </c>
      <c r="F4" s="105">
        <f>SUM(B4,D4)</f>
        <v>449</v>
      </c>
      <c r="G4" s="106">
        <f>SUM(C4,E4)</f>
        <v>290</v>
      </c>
    </row>
    <row r="5" spans="1:7" ht="13" x14ac:dyDescent="0.3">
      <c r="A5" s="107" t="s">
        <v>21</v>
      </c>
      <c r="B5" s="108">
        <v>339</v>
      </c>
      <c r="C5" s="109">
        <v>184</v>
      </c>
      <c r="D5" s="108">
        <v>178</v>
      </c>
      <c r="E5" s="109">
        <v>81</v>
      </c>
      <c r="F5" s="105">
        <f t="shared" ref="F5:G13" si="0">SUM(B5,D5)</f>
        <v>517</v>
      </c>
      <c r="G5" s="106">
        <f t="shared" si="0"/>
        <v>265</v>
      </c>
    </row>
    <row r="6" spans="1:7" ht="13" x14ac:dyDescent="0.3">
      <c r="A6" s="107" t="s">
        <v>22</v>
      </c>
      <c r="B6" s="108">
        <v>282</v>
      </c>
      <c r="C6" s="109">
        <v>204</v>
      </c>
      <c r="D6" s="108">
        <v>289</v>
      </c>
      <c r="E6" s="109">
        <v>184</v>
      </c>
      <c r="F6" s="105">
        <f t="shared" si="0"/>
        <v>571</v>
      </c>
      <c r="G6" s="106">
        <f t="shared" si="0"/>
        <v>388</v>
      </c>
    </row>
    <row r="7" spans="1:7" ht="13" x14ac:dyDescent="0.3">
      <c r="A7" s="107" t="s">
        <v>23</v>
      </c>
      <c r="B7" s="108">
        <v>69</v>
      </c>
      <c r="C7" s="109">
        <v>24</v>
      </c>
      <c r="D7" s="108">
        <v>81</v>
      </c>
      <c r="E7" s="109">
        <v>30</v>
      </c>
      <c r="F7" s="105">
        <f t="shared" si="0"/>
        <v>150</v>
      </c>
      <c r="G7" s="106">
        <f t="shared" si="0"/>
        <v>54</v>
      </c>
    </row>
    <row r="8" spans="1:7" ht="13" x14ac:dyDescent="0.3">
      <c r="A8" s="107" t="s">
        <v>67</v>
      </c>
      <c r="B8" s="108">
        <v>11</v>
      </c>
      <c r="C8" s="109">
        <v>6</v>
      </c>
      <c r="D8" s="108">
        <v>62</v>
      </c>
      <c r="E8" s="109">
        <v>34</v>
      </c>
      <c r="F8" s="105">
        <f t="shared" si="0"/>
        <v>73</v>
      </c>
      <c r="G8" s="106">
        <f t="shared" si="0"/>
        <v>40</v>
      </c>
    </row>
    <row r="9" spans="1:7" ht="13" x14ac:dyDescent="0.3">
      <c r="A9" s="107" t="s">
        <v>25</v>
      </c>
      <c r="B9" s="108">
        <v>526</v>
      </c>
      <c r="C9" s="109">
        <v>387</v>
      </c>
      <c r="D9" s="108">
        <v>307</v>
      </c>
      <c r="E9" s="109">
        <v>238</v>
      </c>
      <c r="F9" s="105">
        <f t="shared" si="0"/>
        <v>833</v>
      </c>
      <c r="G9" s="106">
        <f t="shared" si="0"/>
        <v>625</v>
      </c>
    </row>
    <row r="10" spans="1:7" ht="13" x14ac:dyDescent="0.3">
      <c r="A10" s="107" t="s">
        <v>68</v>
      </c>
      <c r="B10" s="108">
        <v>68</v>
      </c>
      <c r="C10" s="109">
        <v>50</v>
      </c>
      <c r="D10" s="108">
        <v>67</v>
      </c>
      <c r="E10" s="109">
        <v>56</v>
      </c>
      <c r="F10" s="105">
        <f t="shared" si="0"/>
        <v>135</v>
      </c>
      <c r="G10" s="106">
        <f t="shared" si="0"/>
        <v>106</v>
      </c>
    </row>
    <row r="11" spans="1:7" ht="13" x14ac:dyDescent="0.3">
      <c r="A11" s="107" t="s">
        <v>27</v>
      </c>
      <c r="B11" s="108">
        <v>305</v>
      </c>
      <c r="C11" s="109">
        <v>242</v>
      </c>
      <c r="D11" s="108">
        <v>149</v>
      </c>
      <c r="E11" s="109">
        <v>117</v>
      </c>
      <c r="F11" s="105">
        <f t="shared" si="0"/>
        <v>454</v>
      </c>
      <c r="G11" s="106">
        <f t="shared" si="0"/>
        <v>359</v>
      </c>
    </row>
    <row r="12" spans="1:7" ht="13" x14ac:dyDescent="0.3">
      <c r="A12" s="107" t="s">
        <v>28</v>
      </c>
      <c r="B12" s="108">
        <v>145</v>
      </c>
      <c r="C12" s="109">
        <v>117</v>
      </c>
      <c r="D12" s="108">
        <v>122</v>
      </c>
      <c r="E12" s="109">
        <v>97</v>
      </c>
      <c r="F12" s="105">
        <f t="shared" si="0"/>
        <v>267</v>
      </c>
      <c r="G12" s="106">
        <f t="shared" si="0"/>
        <v>214</v>
      </c>
    </row>
    <row r="13" spans="1:7" ht="13.5" thickBot="1" x14ac:dyDescent="0.3">
      <c r="A13" s="110" t="s">
        <v>29</v>
      </c>
      <c r="B13" s="111">
        <v>1</v>
      </c>
      <c r="C13" s="112">
        <v>1</v>
      </c>
      <c r="D13" s="111">
        <v>0</v>
      </c>
      <c r="E13" s="112">
        <v>0</v>
      </c>
      <c r="F13" s="105">
        <f t="shared" si="0"/>
        <v>1</v>
      </c>
      <c r="G13" s="106">
        <f t="shared" si="0"/>
        <v>1</v>
      </c>
    </row>
    <row r="14" spans="1:7" ht="14.5" thickBot="1" x14ac:dyDescent="0.3">
      <c r="A14" s="113" t="s">
        <v>30</v>
      </c>
      <c r="B14" s="114">
        <f>SUM(B4:B13)</f>
        <v>1935</v>
      </c>
      <c r="C14" s="115">
        <f t="shared" ref="B14:G14" si="1">SUM(C4:C13)</f>
        <v>1348</v>
      </c>
      <c r="D14" s="114">
        <f t="shared" si="1"/>
        <v>1515</v>
      </c>
      <c r="E14" s="116">
        <f t="shared" si="1"/>
        <v>994</v>
      </c>
      <c r="F14" s="114">
        <f>SUM(F4:F13)</f>
        <v>3450</v>
      </c>
      <c r="G14" s="116">
        <f t="shared" si="1"/>
        <v>2342</v>
      </c>
    </row>
    <row r="15" spans="1:7" ht="13" x14ac:dyDescent="0.25">
      <c r="A15" s="117" t="s">
        <v>31</v>
      </c>
      <c r="B15" s="118">
        <v>0</v>
      </c>
      <c r="C15" s="119">
        <v>0</v>
      </c>
      <c r="D15" s="118">
        <v>2</v>
      </c>
      <c r="E15" s="119">
        <v>1</v>
      </c>
      <c r="F15" s="105">
        <f t="shared" ref="F15:G17" si="2">SUM(B15,D15)</f>
        <v>2</v>
      </c>
      <c r="G15" s="106">
        <f>SUM(C15,E15)</f>
        <v>1</v>
      </c>
    </row>
    <row r="16" spans="1:7" ht="13" x14ac:dyDescent="0.25">
      <c r="A16" s="102" t="s">
        <v>32</v>
      </c>
      <c r="B16" s="118">
        <v>6</v>
      </c>
      <c r="C16" s="119">
        <v>6</v>
      </c>
      <c r="D16" s="118">
        <v>5</v>
      </c>
      <c r="E16" s="119">
        <v>5</v>
      </c>
      <c r="F16" s="105">
        <f t="shared" si="2"/>
        <v>11</v>
      </c>
      <c r="G16" s="106">
        <f t="shared" si="2"/>
        <v>11</v>
      </c>
    </row>
    <row r="17" spans="1:7" ht="13" x14ac:dyDescent="0.25">
      <c r="A17" s="102" t="s">
        <v>69</v>
      </c>
      <c r="B17" s="118">
        <v>3</v>
      </c>
      <c r="C17" s="119">
        <v>3</v>
      </c>
      <c r="D17" s="118">
        <v>6</v>
      </c>
      <c r="E17" s="119">
        <v>6</v>
      </c>
      <c r="F17" s="105">
        <f t="shared" si="2"/>
        <v>9</v>
      </c>
      <c r="G17" s="106">
        <f t="shared" si="2"/>
        <v>9</v>
      </c>
    </row>
    <row r="18" spans="1:7" ht="13.5" thickBot="1" x14ac:dyDescent="0.3">
      <c r="A18" s="110" t="s">
        <v>34</v>
      </c>
      <c r="B18" s="118">
        <v>0</v>
      </c>
      <c r="C18" s="119">
        <v>0</v>
      </c>
      <c r="D18" s="118">
        <v>0</v>
      </c>
      <c r="E18" s="119">
        <v>0</v>
      </c>
      <c r="F18" s="105">
        <f>SUM(B18,D18)</f>
        <v>0</v>
      </c>
      <c r="G18" s="106">
        <f>SUM(C18,E18)</f>
        <v>0</v>
      </c>
    </row>
    <row r="19" spans="1:7" ht="14.5" thickBot="1" x14ac:dyDescent="0.3">
      <c r="A19" s="113" t="s">
        <v>35</v>
      </c>
      <c r="B19" s="114">
        <f t="shared" ref="B19:G19" si="3">SUM(B15:B18)</f>
        <v>9</v>
      </c>
      <c r="C19" s="115">
        <f t="shared" si="3"/>
        <v>9</v>
      </c>
      <c r="D19" s="114">
        <f t="shared" si="3"/>
        <v>13</v>
      </c>
      <c r="E19" s="116">
        <f t="shared" si="3"/>
        <v>12</v>
      </c>
      <c r="F19" s="114">
        <f t="shared" si="3"/>
        <v>22</v>
      </c>
      <c r="G19" s="116">
        <f t="shared" si="3"/>
        <v>21</v>
      </c>
    </row>
    <row r="20" spans="1:7" ht="16" thickBot="1" x14ac:dyDescent="0.3">
      <c r="A20" s="120" t="s">
        <v>36</v>
      </c>
      <c r="B20" s="121">
        <f>SUM(B19,B14)</f>
        <v>1944</v>
      </c>
      <c r="C20" s="122">
        <f>SUM(C19,C14)</f>
        <v>1357</v>
      </c>
      <c r="D20" s="121">
        <f>SUM(D14,D19)</f>
        <v>1528</v>
      </c>
      <c r="E20" s="122">
        <f>SUM(E14,E19)</f>
        <v>1006</v>
      </c>
      <c r="F20" s="123">
        <f>SUM(F19,F14)</f>
        <v>3472</v>
      </c>
      <c r="G20" s="124">
        <f>SUM(G19,G14)</f>
        <v>2363</v>
      </c>
    </row>
    <row r="21" spans="1:7" ht="13" x14ac:dyDescent="0.3">
      <c r="A21" s="125"/>
      <c r="B21" s="125"/>
      <c r="C21" s="125"/>
      <c r="D21" s="125"/>
      <c r="E21" s="125"/>
      <c r="F21" s="125"/>
      <c r="G21" s="125"/>
    </row>
    <row r="22" spans="1:7" ht="13" x14ac:dyDescent="0.3">
      <c r="A22" s="125" t="s">
        <v>70</v>
      </c>
      <c r="B22" s="125"/>
      <c r="C22" s="125"/>
      <c r="D22" s="125"/>
      <c r="E22" s="125"/>
      <c r="F22" s="125"/>
      <c r="G22" s="125"/>
    </row>
    <row r="23" spans="1:7" ht="13" x14ac:dyDescent="0.3">
      <c r="A23" s="125" t="s">
        <v>73</v>
      </c>
      <c r="B23" s="125"/>
      <c r="C23" s="125"/>
      <c r="D23" s="125"/>
      <c r="E23" s="125"/>
      <c r="F23" s="125"/>
      <c r="G23" s="126"/>
    </row>
    <row r="24" spans="1:7" ht="13" x14ac:dyDescent="0.3">
      <c r="A24" s="125" t="s">
        <v>71</v>
      </c>
      <c r="B24" s="125"/>
      <c r="C24" s="125"/>
      <c r="D24" s="125"/>
      <c r="E24" s="126"/>
      <c r="F24" s="125"/>
      <c r="G24" s="125"/>
    </row>
    <row r="25" spans="1:7" ht="13" x14ac:dyDescent="0.3">
      <c r="A25" s="125" t="s">
        <v>74</v>
      </c>
      <c r="B25" s="125"/>
      <c r="C25" s="125"/>
      <c r="D25" s="125"/>
      <c r="E25" s="126"/>
      <c r="F25" s="125"/>
      <c r="G25" s="125"/>
    </row>
    <row r="26" spans="1:7" ht="13" x14ac:dyDescent="0.3">
      <c r="A26" s="125" t="s">
        <v>72</v>
      </c>
      <c r="B26" s="125"/>
      <c r="C26" s="125"/>
      <c r="D26" s="125"/>
      <c r="E26" s="125"/>
      <c r="F26" s="125"/>
      <c r="G26" s="126"/>
    </row>
    <row r="27" spans="1:7" ht="13" x14ac:dyDescent="0.3">
      <c r="A27" s="125"/>
      <c r="B27" s="125"/>
      <c r="C27" s="125"/>
      <c r="D27" s="125"/>
      <c r="E27" s="125"/>
      <c r="F27" s="125"/>
      <c r="G27" s="125"/>
    </row>
    <row r="28" spans="1:7" ht="13" x14ac:dyDescent="0.3">
      <c r="A28" s="127" t="s">
        <v>37</v>
      </c>
      <c r="B28" s="127"/>
      <c r="C28" s="127"/>
      <c r="D28" s="127"/>
      <c r="E28" s="127"/>
      <c r="F28" s="127"/>
      <c r="G28" s="125"/>
    </row>
  </sheetData>
  <mergeCells count="7">
    <mergeCell ref="A28:F28"/>
    <mergeCell ref="A1:G1"/>
    <mergeCell ref="A2:A3"/>
    <mergeCell ref="B2:C2"/>
    <mergeCell ref="D2:E2"/>
    <mergeCell ref="F2:F3"/>
    <mergeCell ref="G2:G3"/>
  </mergeCells>
  <pageMargins left="0.7" right="0.7" top="0.75" bottom="0.75" header="0.3" footer="0.3"/>
  <pageSetup paperSize="9" scale="87" orientation="landscape" horizontalDpi="300" verticalDpi="300" r:id="rId1"/>
  <ignoredErrors>
    <ignoredError sqref="F14:G1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30"/>
  <sheetViews>
    <sheetView zoomScaleNormal="100" workbookViewId="0">
      <selection sqref="A1:AI1"/>
    </sheetView>
  </sheetViews>
  <sheetFormatPr baseColWidth="10" defaultColWidth="9.453125" defaultRowHeight="13" x14ac:dyDescent="0.25"/>
  <cols>
    <col min="1" max="1" width="46.81640625" style="1" customWidth="1"/>
    <col min="2" max="2" width="5.36328125" style="1" customWidth="1"/>
    <col min="3" max="3" width="10" style="1" customWidth="1"/>
    <col min="4" max="4" width="5.36328125" style="1" customWidth="1"/>
    <col min="5" max="5" width="10" style="1" customWidth="1"/>
    <col min="6" max="6" width="5.36328125" style="1" customWidth="1"/>
    <col min="7" max="7" width="10" style="1" customWidth="1"/>
    <col min="8" max="8" width="5.36328125" style="1" customWidth="1"/>
    <col min="9" max="9" width="10" style="1" customWidth="1"/>
    <col min="10" max="10" width="5.36328125" style="1" customWidth="1"/>
    <col min="11" max="11" width="10" style="1" customWidth="1"/>
    <col min="12" max="12" width="5.36328125" style="1" customWidth="1"/>
    <col min="13" max="13" width="10" style="1" customWidth="1"/>
    <col min="14" max="14" width="5.36328125" style="1" customWidth="1"/>
    <col min="15" max="15" width="10" style="1" customWidth="1"/>
    <col min="16" max="16" width="5.36328125" style="1" customWidth="1"/>
    <col min="17" max="17" width="10" style="1" customWidth="1"/>
    <col min="18" max="18" width="5.36328125" style="1" customWidth="1"/>
    <col min="19" max="19" width="10" style="1" customWidth="1"/>
    <col min="20" max="20" width="5.36328125" style="1" customWidth="1"/>
    <col min="21" max="21" width="10" style="1" customWidth="1"/>
    <col min="22" max="22" width="5.36328125" style="1" customWidth="1"/>
    <col min="23" max="23" width="10" style="1" customWidth="1"/>
    <col min="24" max="24" width="5.36328125" style="1" customWidth="1"/>
    <col min="25" max="25" width="10" style="1" customWidth="1"/>
    <col min="26" max="26" width="5.36328125" style="1" customWidth="1"/>
    <col min="27" max="27" width="10" style="1" customWidth="1"/>
    <col min="28" max="28" width="5.36328125" style="1" customWidth="1"/>
    <col min="29" max="29" width="10" style="1" customWidth="1"/>
    <col min="30" max="30" width="5.36328125" style="1" customWidth="1"/>
    <col min="31" max="31" width="10" style="1" customWidth="1"/>
    <col min="32" max="32" width="5.36328125" style="1" customWidth="1"/>
    <col min="33" max="33" width="10" style="1" customWidth="1"/>
    <col min="34" max="35" width="8.7265625" style="1" customWidth="1"/>
    <col min="36" max="36" width="9.453125" style="1" customWidth="1"/>
    <col min="37" max="16384" width="9.453125" style="1"/>
  </cols>
  <sheetData>
    <row r="1" spans="1:35" ht="26.15" customHeight="1" thickBot="1" x14ac:dyDescent="0.3">
      <c r="A1" s="73" t="s">
        <v>82</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3"/>
      <c r="AI1" s="73"/>
    </row>
    <row r="2" spans="1:35" x14ac:dyDescent="0.25">
      <c r="A2" s="82" t="s">
        <v>0</v>
      </c>
      <c r="B2" s="83" t="s">
        <v>1</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5" t="s">
        <v>2</v>
      </c>
      <c r="AI2" s="83" t="s">
        <v>3</v>
      </c>
    </row>
    <row r="3" spans="1:35" ht="12.75" customHeight="1" x14ac:dyDescent="0.25">
      <c r="A3" s="86"/>
      <c r="B3" s="87" t="s">
        <v>4</v>
      </c>
      <c r="C3" s="88"/>
      <c r="D3" s="88" t="s">
        <v>5</v>
      </c>
      <c r="E3" s="88"/>
      <c r="F3" s="87" t="s">
        <v>6</v>
      </c>
      <c r="G3" s="88"/>
      <c r="H3" s="87" t="s">
        <v>7</v>
      </c>
      <c r="I3" s="88"/>
      <c r="J3" s="87" t="s">
        <v>8</v>
      </c>
      <c r="K3" s="88"/>
      <c r="L3" s="87" t="s">
        <v>9</v>
      </c>
      <c r="M3" s="88"/>
      <c r="N3" s="87" t="s">
        <v>10</v>
      </c>
      <c r="O3" s="87"/>
      <c r="P3" s="87" t="s">
        <v>11</v>
      </c>
      <c r="Q3" s="87"/>
      <c r="R3" s="87" t="s">
        <v>12</v>
      </c>
      <c r="S3" s="88"/>
      <c r="T3" s="87" t="s">
        <v>13</v>
      </c>
      <c r="U3" s="88"/>
      <c r="V3" s="87" t="s">
        <v>14</v>
      </c>
      <c r="W3" s="88"/>
      <c r="X3" s="87" t="s">
        <v>15</v>
      </c>
      <c r="Y3" s="87"/>
      <c r="Z3" s="88" t="s">
        <v>16</v>
      </c>
      <c r="AA3" s="88"/>
      <c r="AB3" s="88" t="s">
        <v>17</v>
      </c>
      <c r="AC3" s="88"/>
      <c r="AD3" s="88" t="s">
        <v>18</v>
      </c>
      <c r="AE3" s="88"/>
      <c r="AF3" s="88" t="s">
        <v>19</v>
      </c>
      <c r="AG3" s="89"/>
      <c r="AH3" s="90"/>
      <c r="AI3" s="89"/>
    </row>
    <row r="4" spans="1:35" ht="30.65" customHeight="1" x14ac:dyDescent="0.25">
      <c r="A4" s="86"/>
      <c r="B4" s="88"/>
      <c r="C4" s="88"/>
      <c r="D4" s="88"/>
      <c r="E4" s="88"/>
      <c r="F4" s="88"/>
      <c r="G4" s="88"/>
      <c r="H4" s="88"/>
      <c r="I4" s="88"/>
      <c r="J4" s="88"/>
      <c r="K4" s="88"/>
      <c r="L4" s="88"/>
      <c r="M4" s="88"/>
      <c r="N4" s="87"/>
      <c r="O4" s="87"/>
      <c r="P4" s="87"/>
      <c r="Q4" s="87"/>
      <c r="R4" s="88"/>
      <c r="S4" s="88"/>
      <c r="T4" s="88"/>
      <c r="U4" s="88"/>
      <c r="V4" s="88"/>
      <c r="W4" s="88"/>
      <c r="X4" s="87"/>
      <c r="Y4" s="87"/>
      <c r="Z4" s="88"/>
      <c r="AA4" s="88"/>
      <c r="AB4" s="88"/>
      <c r="AC4" s="88"/>
      <c r="AD4" s="88"/>
      <c r="AE4" s="88"/>
      <c r="AF4" s="88"/>
      <c r="AG4" s="89"/>
      <c r="AH4" s="90"/>
      <c r="AI4" s="89"/>
    </row>
    <row r="5" spans="1:35" ht="13.5" thickBot="1" x14ac:dyDescent="0.3">
      <c r="A5" s="91"/>
      <c r="B5" s="92" t="s">
        <v>2</v>
      </c>
      <c r="C5" s="92" t="s">
        <v>3</v>
      </c>
      <c r="D5" s="92" t="s">
        <v>2</v>
      </c>
      <c r="E5" s="92" t="s">
        <v>3</v>
      </c>
      <c r="F5" s="92" t="s">
        <v>2</v>
      </c>
      <c r="G5" s="92" t="s">
        <v>3</v>
      </c>
      <c r="H5" s="92" t="s">
        <v>2</v>
      </c>
      <c r="I5" s="92" t="s">
        <v>3</v>
      </c>
      <c r="J5" s="92" t="s">
        <v>2</v>
      </c>
      <c r="K5" s="92" t="s">
        <v>3</v>
      </c>
      <c r="L5" s="92" t="s">
        <v>2</v>
      </c>
      <c r="M5" s="92" t="s">
        <v>3</v>
      </c>
      <c r="N5" s="92" t="s">
        <v>2</v>
      </c>
      <c r="O5" s="92" t="s">
        <v>3</v>
      </c>
      <c r="P5" s="92" t="s">
        <v>2</v>
      </c>
      <c r="Q5" s="92" t="s">
        <v>3</v>
      </c>
      <c r="R5" s="92" t="s">
        <v>2</v>
      </c>
      <c r="S5" s="92" t="s">
        <v>3</v>
      </c>
      <c r="T5" s="92" t="s">
        <v>2</v>
      </c>
      <c r="U5" s="92" t="s">
        <v>3</v>
      </c>
      <c r="V5" s="92" t="str">
        <f>T5</f>
        <v>TOTAL</v>
      </c>
      <c r="W5" s="92" t="str">
        <f>U5</f>
        <v>MUJERES</v>
      </c>
      <c r="X5" s="92" t="s">
        <v>2</v>
      </c>
      <c r="Y5" s="92" t="s">
        <v>3</v>
      </c>
      <c r="Z5" s="92" t="s">
        <v>2</v>
      </c>
      <c r="AA5" s="92" t="s">
        <v>3</v>
      </c>
      <c r="AB5" s="92" t="s">
        <v>2</v>
      </c>
      <c r="AC5" s="92" t="s">
        <v>3</v>
      </c>
      <c r="AD5" s="92" t="s">
        <v>2</v>
      </c>
      <c r="AE5" s="92" t="s">
        <v>3</v>
      </c>
      <c r="AF5" s="92" t="s">
        <v>2</v>
      </c>
      <c r="AG5" s="93" t="s">
        <v>3</v>
      </c>
      <c r="AH5" s="94"/>
      <c r="AI5" s="95"/>
    </row>
    <row r="6" spans="1:35" ht="14.15" customHeight="1" x14ac:dyDescent="0.3">
      <c r="A6" s="39" t="s">
        <v>20</v>
      </c>
      <c r="B6" s="17">
        <v>83</v>
      </c>
      <c r="C6" s="17">
        <v>54</v>
      </c>
      <c r="D6" s="35">
        <v>0</v>
      </c>
      <c r="E6" s="67">
        <v>0</v>
      </c>
      <c r="F6" s="13">
        <v>21</v>
      </c>
      <c r="G6" s="13">
        <v>15</v>
      </c>
      <c r="H6" s="17">
        <v>11</v>
      </c>
      <c r="I6" s="17">
        <v>6</v>
      </c>
      <c r="J6" s="17">
        <v>23</v>
      </c>
      <c r="K6" s="17">
        <v>21</v>
      </c>
      <c r="L6" s="17">
        <v>3</v>
      </c>
      <c r="M6" s="17">
        <v>3</v>
      </c>
      <c r="N6" s="13">
        <v>5</v>
      </c>
      <c r="O6" s="13">
        <v>4</v>
      </c>
      <c r="P6" s="13">
        <v>7</v>
      </c>
      <c r="Q6" s="13">
        <v>5</v>
      </c>
      <c r="R6" s="13">
        <v>2</v>
      </c>
      <c r="S6" s="13">
        <v>1</v>
      </c>
      <c r="T6" s="13">
        <v>7</v>
      </c>
      <c r="U6" s="13">
        <v>3</v>
      </c>
      <c r="V6" s="40">
        <v>1</v>
      </c>
      <c r="W6" s="40">
        <v>1</v>
      </c>
      <c r="X6" s="13">
        <v>1</v>
      </c>
      <c r="Y6" s="13">
        <v>1</v>
      </c>
      <c r="Z6" s="17">
        <v>6</v>
      </c>
      <c r="AA6" s="17">
        <v>6</v>
      </c>
      <c r="AB6" s="10">
        <v>17</v>
      </c>
      <c r="AC6" s="10">
        <v>12</v>
      </c>
      <c r="AD6" s="10">
        <v>1</v>
      </c>
      <c r="AE6" s="10">
        <v>0</v>
      </c>
      <c r="AF6" s="10">
        <v>1</v>
      </c>
      <c r="AG6" s="50">
        <v>1</v>
      </c>
      <c r="AH6" s="53">
        <f>SUM(B6,F6,H6,J6,L6,N6,P6,R6,T6,V6,X6,Z6,AB6,AD6,AF6,D6)</f>
        <v>189</v>
      </c>
      <c r="AI6" s="26">
        <f>SUM(C6,G6,I6,K6,M6,O6,Q6,S6,U6,W6,Y6,AA6,AC6,AE6,AG6,E6)</f>
        <v>133</v>
      </c>
    </row>
    <row r="7" spans="1:35" x14ac:dyDescent="0.3">
      <c r="A7" s="41" t="s">
        <v>21</v>
      </c>
      <c r="B7" s="18">
        <v>240</v>
      </c>
      <c r="C7" s="18">
        <v>131</v>
      </c>
      <c r="D7" s="68">
        <v>0</v>
      </c>
      <c r="E7" s="69">
        <v>0</v>
      </c>
      <c r="F7" s="14">
        <v>0</v>
      </c>
      <c r="G7" s="14">
        <v>0</v>
      </c>
      <c r="H7" s="18">
        <v>29</v>
      </c>
      <c r="I7" s="18">
        <v>15</v>
      </c>
      <c r="J7" s="18">
        <v>0</v>
      </c>
      <c r="K7" s="18">
        <v>0</v>
      </c>
      <c r="L7" s="18">
        <v>5</v>
      </c>
      <c r="M7" s="18">
        <v>5</v>
      </c>
      <c r="N7" s="14">
        <v>0</v>
      </c>
      <c r="O7" s="14">
        <v>0</v>
      </c>
      <c r="P7" s="14">
        <v>3</v>
      </c>
      <c r="Q7" s="14">
        <v>2</v>
      </c>
      <c r="R7" s="14">
        <v>7</v>
      </c>
      <c r="S7" s="14">
        <v>1</v>
      </c>
      <c r="T7" s="14">
        <v>0</v>
      </c>
      <c r="U7" s="14">
        <v>0</v>
      </c>
      <c r="V7" s="23">
        <v>0</v>
      </c>
      <c r="W7" s="23">
        <v>0</v>
      </c>
      <c r="X7" s="14">
        <v>1</v>
      </c>
      <c r="Y7" s="14">
        <v>1</v>
      </c>
      <c r="Z7" s="18">
        <v>19</v>
      </c>
      <c r="AA7" s="18">
        <v>10</v>
      </c>
      <c r="AB7" s="12">
        <v>5</v>
      </c>
      <c r="AC7" s="12">
        <v>2</v>
      </c>
      <c r="AD7" s="12">
        <v>28</v>
      </c>
      <c r="AE7" s="12">
        <v>15</v>
      </c>
      <c r="AF7" s="12">
        <v>2</v>
      </c>
      <c r="AG7" s="51">
        <v>2</v>
      </c>
      <c r="AH7" s="54">
        <f t="shared" ref="AH7:AH22" si="0">SUM(B7,F7,H7,J7,L7,N7,P7,R7,T7,V7,X7,Z7,AB7,AD7,AF7,D7)</f>
        <v>339</v>
      </c>
      <c r="AI7" s="27">
        <f t="shared" ref="AI7:AI22" si="1">SUM(C7,G7,I7,K7,M7,O7,Q7,S7,U7,W7,Y7,AA7,AC7,AE7,AG7,E7)</f>
        <v>184</v>
      </c>
    </row>
    <row r="8" spans="1:35" x14ac:dyDescent="0.3">
      <c r="A8" s="41" t="s">
        <v>22</v>
      </c>
      <c r="B8" s="18">
        <v>153</v>
      </c>
      <c r="C8" s="18">
        <v>106</v>
      </c>
      <c r="D8" s="68">
        <v>31</v>
      </c>
      <c r="E8" s="69">
        <v>24</v>
      </c>
      <c r="F8" s="14">
        <v>3</v>
      </c>
      <c r="G8" s="14">
        <v>3</v>
      </c>
      <c r="H8" s="18">
        <v>15</v>
      </c>
      <c r="I8" s="18">
        <v>12</v>
      </c>
      <c r="J8" s="18">
        <v>0</v>
      </c>
      <c r="K8" s="18">
        <v>0</v>
      </c>
      <c r="L8" s="18">
        <v>39</v>
      </c>
      <c r="M8" s="18">
        <v>31</v>
      </c>
      <c r="N8" s="14">
        <v>1</v>
      </c>
      <c r="O8" s="14">
        <v>1</v>
      </c>
      <c r="P8" s="14">
        <v>5</v>
      </c>
      <c r="Q8" s="14">
        <v>4</v>
      </c>
      <c r="R8" s="14">
        <v>1</v>
      </c>
      <c r="S8" s="14">
        <v>0</v>
      </c>
      <c r="T8" s="14">
        <v>0</v>
      </c>
      <c r="U8" s="14">
        <v>0</v>
      </c>
      <c r="V8" s="23">
        <v>1</v>
      </c>
      <c r="W8" s="23">
        <v>1</v>
      </c>
      <c r="X8" s="14">
        <v>3</v>
      </c>
      <c r="Y8" s="14">
        <v>3</v>
      </c>
      <c r="Z8" s="18">
        <v>2</v>
      </c>
      <c r="AA8" s="18">
        <v>2</v>
      </c>
      <c r="AB8" s="12">
        <v>21</v>
      </c>
      <c r="AC8" s="12">
        <v>13</v>
      </c>
      <c r="AD8" s="12">
        <v>6</v>
      </c>
      <c r="AE8" s="12">
        <v>4</v>
      </c>
      <c r="AF8" s="12">
        <v>1</v>
      </c>
      <c r="AG8" s="51">
        <v>0</v>
      </c>
      <c r="AH8" s="54">
        <f t="shared" si="0"/>
        <v>282</v>
      </c>
      <c r="AI8" s="27">
        <f t="shared" si="1"/>
        <v>204</v>
      </c>
    </row>
    <row r="9" spans="1:35" ht="14.15" customHeight="1" x14ac:dyDescent="0.3">
      <c r="A9" s="41" t="s">
        <v>23</v>
      </c>
      <c r="B9" s="18">
        <v>41</v>
      </c>
      <c r="C9" s="18">
        <v>15</v>
      </c>
      <c r="D9" s="68">
        <v>0</v>
      </c>
      <c r="E9" s="69">
        <v>0</v>
      </c>
      <c r="F9" s="14">
        <v>0</v>
      </c>
      <c r="G9" s="14">
        <v>0</v>
      </c>
      <c r="H9" s="18">
        <v>0</v>
      </c>
      <c r="I9" s="18">
        <v>0</v>
      </c>
      <c r="J9" s="18">
        <v>0</v>
      </c>
      <c r="K9" s="18">
        <v>0</v>
      </c>
      <c r="L9" s="18">
        <v>0</v>
      </c>
      <c r="M9" s="18">
        <v>0</v>
      </c>
      <c r="N9" s="14">
        <v>0</v>
      </c>
      <c r="O9" s="14">
        <v>0</v>
      </c>
      <c r="P9" s="14">
        <v>1</v>
      </c>
      <c r="Q9" s="14">
        <v>1</v>
      </c>
      <c r="R9" s="14">
        <v>0</v>
      </c>
      <c r="S9" s="14">
        <v>0</v>
      </c>
      <c r="T9" s="14">
        <v>23</v>
      </c>
      <c r="U9" s="14">
        <v>8</v>
      </c>
      <c r="V9" s="23">
        <v>0</v>
      </c>
      <c r="W9" s="23">
        <v>0</v>
      </c>
      <c r="X9" s="14">
        <v>0</v>
      </c>
      <c r="Y9" s="14">
        <v>0</v>
      </c>
      <c r="Z9" s="18">
        <v>1</v>
      </c>
      <c r="AA9" s="18">
        <v>0</v>
      </c>
      <c r="AB9" s="12">
        <v>2</v>
      </c>
      <c r="AC9" s="12">
        <v>0</v>
      </c>
      <c r="AD9" s="12">
        <v>1</v>
      </c>
      <c r="AE9" s="12">
        <v>0</v>
      </c>
      <c r="AF9" s="12">
        <v>0</v>
      </c>
      <c r="AG9" s="51">
        <v>0</v>
      </c>
      <c r="AH9" s="54">
        <f t="shared" si="0"/>
        <v>69</v>
      </c>
      <c r="AI9" s="27">
        <f t="shared" si="1"/>
        <v>24</v>
      </c>
    </row>
    <row r="10" spans="1:35" ht="14.15" customHeight="1" x14ac:dyDescent="0.3">
      <c r="A10" s="41" t="s">
        <v>24</v>
      </c>
      <c r="B10" s="18">
        <v>3</v>
      </c>
      <c r="C10" s="18">
        <v>1</v>
      </c>
      <c r="D10" s="68">
        <v>0</v>
      </c>
      <c r="E10" s="69">
        <v>0</v>
      </c>
      <c r="F10" s="14">
        <v>0</v>
      </c>
      <c r="G10" s="14">
        <v>0</v>
      </c>
      <c r="H10" s="12">
        <v>0</v>
      </c>
      <c r="I10" s="12">
        <v>0</v>
      </c>
      <c r="J10" s="18">
        <v>0</v>
      </c>
      <c r="K10" s="18">
        <v>0</v>
      </c>
      <c r="L10" s="18">
        <v>0</v>
      </c>
      <c r="M10" s="18">
        <v>0</v>
      </c>
      <c r="N10" s="14">
        <v>0</v>
      </c>
      <c r="O10" s="14">
        <v>0</v>
      </c>
      <c r="P10" s="14">
        <v>0</v>
      </c>
      <c r="Q10" s="14">
        <v>0</v>
      </c>
      <c r="R10" s="14">
        <v>0</v>
      </c>
      <c r="S10" s="14">
        <v>0</v>
      </c>
      <c r="T10" s="14">
        <v>0</v>
      </c>
      <c r="U10" s="14">
        <v>0</v>
      </c>
      <c r="V10" s="23">
        <v>4</v>
      </c>
      <c r="W10" s="23">
        <v>2</v>
      </c>
      <c r="X10" s="14">
        <v>4</v>
      </c>
      <c r="Y10" s="14">
        <v>3</v>
      </c>
      <c r="Z10" s="18">
        <v>0</v>
      </c>
      <c r="AA10" s="18">
        <v>0</v>
      </c>
      <c r="AB10" s="12">
        <v>0</v>
      </c>
      <c r="AC10" s="12">
        <v>0</v>
      </c>
      <c r="AD10" s="12">
        <v>0</v>
      </c>
      <c r="AE10" s="12">
        <v>0</v>
      </c>
      <c r="AF10" s="12">
        <v>0</v>
      </c>
      <c r="AG10" s="51">
        <v>0</v>
      </c>
      <c r="AH10" s="54">
        <f t="shared" si="0"/>
        <v>11</v>
      </c>
      <c r="AI10" s="27">
        <f t="shared" si="1"/>
        <v>6</v>
      </c>
    </row>
    <row r="11" spans="1:35" s="6" customFormat="1" x14ac:dyDescent="0.3">
      <c r="A11" s="41" t="s">
        <v>25</v>
      </c>
      <c r="B11" s="18">
        <v>197</v>
      </c>
      <c r="C11" s="18">
        <v>143</v>
      </c>
      <c r="D11" s="68">
        <v>42</v>
      </c>
      <c r="E11" s="69">
        <v>37</v>
      </c>
      <c r="F11" s="14">
        <v>2</v>
      </c>
      <c r="G11" s="14">
        <v>2</v>
      </c>
      <c r="H11" s="18">
        <v>69</v>
      </c>
      <c r="I11" s="18">
        <v>50</v>
      </c>
      <c r="J11" s="18">
        <v>0</v>
      </c>
      <c r="K11" s="18">
        <v>0</v>
      </c>
      <c r="L11" s="18">
        <v>0</v>
      </c>
      <c r="M11" s="18">
        <v>0</v>
      </c>
      <c r="N11" s="14">
        <v>1</v>
      </c>
      <c r="O11" s="14">
        <v>1</v>
      </c>
      <c r="P11" s="14">
        <v>8</v>
      </c>
      <c r="Q11" s="14">
        <v>6</v>
      </c>
      <c r="R11" s="14">
        <v>8</v>
      </c>
      <c r="S11" s="14">
        <v>5</v>
      </c>
      <c r="T11" s="14">
        <v>0</v>
      </c>
      <c r="U11" s="14">
        <v>0</v>
      </c>
      <c r="V11" s="23">
        <v>8</v>
      </c>
      <c r="W11" s="23">
        <v>5</v>
      </c>
      <c r="X11" s="14">
        <v>2</v>
      </c>
      <c r="Y11" s="14">
        <v>1</v>
      </c>
      <c r="Z11" s="18">
        <v>2</v>
      </c>
      <c r="AA11" s="18">
        <v>1</v>
      </c>
      <c r="AB11" s="12">
        <v>12</v>
      </c>
      <c r="AC11" s="12">
        <v>8</v>
      </c>
      <c r="AD11" s="12">
        <v>174</v>
      </c>
      <c r="AE11" s="12">
        <v>127</v>
      </c>
      <c r="AF11" s="12">
        <v>1</v>
      </c>
      <c r="AG11" s="51">
        <v>1</v>
      </c>
      <c r="AH11" s="54">
        <f t="shared" si="0"/>
        <v>526</v>
      </c>
      <c r="AI11" s="27">
        <f t="shared" si="1"/>
        <v>387</v>
      </c>
    </row>
    <row r="12" spans="1:35" x14ac:dyDescent="0.3">
      <c r="A12" s="41" t="s">
        <v>26</v>
      </c>
      <c r="B12" s="18">
        <v>44</v>
      </c>
      <c r="C12" s="18">
        <v>33</v>
      </c>
      <c r="D12" s="68">
        <v>0</v>
      </c>
      <c r="E12" s="69">
        <v>0</v>
      </c>
      <c r="F12" s="14">
        <v>0</v>
      </c>
      <c r="G12" s="14">
        <v>0</v>
      </c>
      <c r="H12" s="18">
        <v>4</v>
      </c>
      <c r="I12" s="18">
        <v>3</v>
      </c>
      <c r="J12" s="18">
        <v>0</v>
      </c>
      <c r="K12" s="18">
        <v>0</v>
      </c>
      <c r="L12" s="18">
        <v>0</v>
      </c>
      <c r="M12" s="18">
        <v>0</v>
      </c>
      <c r="N12" s="14">
        <v>0</v>
      </c>
      <c r="O12" s="14">
        <v>0</v>
      </c>
      <c r="P12" s="14">
        <v>0</v>
      </c>
      <c r="Q12" s="14">
        <v>0</v>
      </c>
      <c r="R12" s="14">
        <v>0</v>
      </c>
      <c r="S12" s="14">
        <v>0</v>
      </c>
      <c r="T12" s="14">
        <v>0</v>
      </c>
      <c r="U12" s="14">
        <v>0</v>
      </c>
      <c r="V12" s="23">
        <v>2</v>
      </c>
      <c r="W12" s="23">
        <v>0</v>
      </c>
      <c r="X12" s="14">
        <v>2</v>
      </c>
      <c r="Y12" s="14">
        <v>2</v>
      </c>
      <c r="Z12" s="18">
        <v>2</v>
      </c>
      <c r="AA12" s="18">
        <v>1</v>
      </c>
      <c r="AB12" s="12">
        <v>14</v>
      </c>
      <c r="AC12" s="12">
        <v>11</v>
      </c>
      <c r="AD12" s="12">
        <v>0</v>
      </c>
      <c r="AE12" s="12">
        <v>0</v>
      </c>
      <c r="AF12" s="12">
        <v>0</v>
      </c>
      <c r="AG12" s="51">
        <v>0</v>
      </c>
      <c r="AH12" s="54">
        <f t="shared" si="0"/>
        <v>68</v>
      </c>
      <c r="AI12" s="27">
        <f t="shared" si="1"/>
        <v>50</v>
      </c>
    </row>
    <row r="13" spans="1:35" x14ac:dyDescent="0.3">
      <c r="A13" s="41" t="s">
        <v>27</v>
      </c>
      <c r="B13" s="18">
        <v>60</v>
      </c>
      <c r="C13" s="18">
        <v>44</v>
      </c>
      <c r="D13" s="68">
        <v>78</v>
      </c>
      <c r="E13" s="69">
        <v>67</v>
      </c>
      <c r="F13" s="14">
        <v>40</v>
      </c>
      <c r="G13" s="14">
        <v>37</v>
      </c>
      <c r="H13" s="18">
        <v>15</v>
      </c>
      <c r="I13" s="18">
        <v>12</v>
      </c>
      <c r="J13" s="18">
        <v>0</v>
      </c>
      <c r="K13" s="18">
        <v>0</v>
      </c>
      <c r="L13" s="18">
        <v>0</v>
      </c>
      <c r="M13" s="18">
        <v>0</v>
      </c>
      <c r="N13" s="14">
        <v>4</v>
      </c>
      <c r="O13" s="14">
        <v>3</v>
      </c>
      <c r="P13" s="14">
        <v>1</v>
      </c>
      <c r="Q13" s="14">
        <v>0</v>
      </c>
      <c r="R13" s="14">
        <v>0</v>
      </c>
      <c r="S13" s="14">
        <v>0</v>
      </c>
      <c r="T13" s="14">
        <v>0</v>
      </c>
      <c r="U13" s="14">
        <v>0</v>
      </c>
      <c r="V13" s="23">
        <v>1</v>
      </c>
      <c r="W13" s="23">
        <v>0</v>
      </c>
      <c r="X13" s="14">
        <v>1</v>
      </c>
      <c r="Y13" s="14">
        <v>1</v>
      </c>
      <c r="Z13" s="18">
        <v>91</v>
      </c>
      <c r="AA13" s="18">
        <v>68</v>
      </c>
      <c r="AB13" s="12">
        <v>14</v>
      </c>
      <c r="AC13" s="12">
        <v>10</v>
      </c>
      <c r="AD13" s="12">
        <v>0</v>
      </c>
      <c r="AE13" s="12">
        <v>0</v>
      </c>
      <c r="AF13" s="12">
        <v>0</v>
      </c>
      <c r="AG13" s="51">
        <v>0</v>
      </c>
      <c r="AH13" s="54">
        <f t="shared" si="0"/>
        <v>305</v>
      </c>
      <c r="AI13" s="27">
        <f t="shared" si="1"/>
        <v>242</v>
      </c>
    </row>
    <row r="14" spans="1:35" x14ac:dyDescent="0.3">
      <c r="A14" s="41" t="s">
        <v>28</v>
      </c>
      <c r="B14" s="18">
        <v>77</v>
      </c>
      <c r="C14" s="18">
        <v>64</v>
      </c>
      <c r="D14" s="68">
        <v>0</v>
      </c>
      <c r="E14" s="69">
        <v>0</v>
      </c>
      <c r="F14" s="14">
        <v>2</v>
      </c>
      <c r="G14" s="14">
        <v>1</v>
      </c>
      <c r="H14" s="18">
        <v>28</v>
      </c>
      <c r="I14" s="18">
        <v>24</v>
      </c>
      <c r="J14" s="18">
        <v>0</v>
      </c>
      <c r="K14" s="18">
        <v>0</v>
      </c>
      <c r="L14" s="18">
        <v>0</v>
      </c>
      <c r="M14" s="18">
        <v>0</v>
      </c>
      <c r="N14" s="14">
        <v>0</v>
      </c>
      <c r="O14" s="14">
        <v>0</v>
      </c>
      <c r="P14" s="14">
        <v>5</v>
      </c>
      <c r="Q14" s="14">
        <v>3</v>
      </c>
      <c r="R14" s="14">
        <v>1</v>
      </c>
      <c r="S14" s="14">
        <v>1</v>
      </c>
      <c r="T14" s="14">
        <v>0</v>
      </c>
      <c r="U14" s="14">
        <v>0</v>
      </c>
      <c r="V14" s="23">
        <v>0</v>
      </c>
      <c r="W14" s="23">
        <v>0</v>
      </c>
      <c r="X14" s="14">
        <v>1</v>
      </c>
      <c r="Y14" s="14">
        <v>1</v>
      </c>
      <c r="Z14" s="18">
        <v>2</v>
      </c>
      <c r="AA14" s="18">
        <v>2</v>
      </c>
      <c r="AB14" s="12">
        <v>15</v>
      </c>
      <c r="AC14" s="12">
        <v>13</v>
      </c>
      <c r="AD14" s="12">
        <v>14</v>
      </c>
      <c r="AE14" s="12">
        <v>8</v>
      </c>
      <c r="AF14" s="12">
        <v>0</v>
      </c>
      <c r="AG14" s="51">
        <v>0</v>
      </c>
      <c r="AH14" s="54">
        <f t="shared" si="0"/>
        <v>145</v>
      </c>
      <c r="AI14" s="27">
        <f t="shared" si="1"/>
        <v>117</v>
      </c>
    </row>
    <row r="15" spans="1:35" ht="13.5" thickBot="1" x14ac:dyDescent="0.35">
      <c r="A15" s="42" t="s">
        <v>29</v>
      </c>
      <c r="B15" s="24">
        <v>0</v>
      </c>
      <c r="C15" s="24">
        <v>0</v>
      </c>
      <c r="D15" s="70">
        <v>0</v>
      </c>
      <c r="E15" s="71">
        <v>0</v>
      </c>
      <c r="F15" s="24">
        <v>0</v>
      </c>
      <c r="G15" s="24">
        <v>0</v>
      </c>
      <c r="H15" s="22">
        <v>0</v>
      </c>
      <c r="I15" s="22">
        <v>0</v>
      </c>
      <c r="J15" s="18">
        <v>0</v>
      </c>
      <c r="K15" s="18">
        <v>0</v>
      </c>
      <c r="L15" s="18">
        <v>0</v>
      </c>
      <c r="M15" s="18">
        <v>0</v>
      </c>
      <c r="N15" s="24">
        <v>1</v>
      </c>
      <c r="O15" s="24">
        <v>1</v>
      </c>
      <c r="P15" s="24">
        <v>0</v>
      </c>
      <c r="Q15" s="24">
        <v>0</v>
      </c>
      <c r="R15" s="24">
        <v>0</v>
      </c>
      <c r="S15" s="24">
        <v>0</v>
      </c>
      <c r="T15" s="24">
        <v>0</v>
      </c>
      <c r="U15" s="24">
        <v>0</v>
      </c>
      <c r="V15" s="44">
        <v>0</v>
      </c>
      <c r="W15" s="44">
        <v>0</v>
      </c>
      <c r="X15" s="24">
        <v>0</v>
      </c>
      <c r="Y15" s="24">
        <v>0</v>
      </c>
      <c r="Z15" s="24">
        <v>0</v>
      </c>
      <c r="AA15" s="24">
        <v>0</v>
      </c>
      <c r="AB15" s="25">
        <v>0</v>
      </c>
      <c r="AC15" s="25">
        <v>0</v>
      </c>
      <c r="AD15" s="25">
        <v>0</v>
      </c>
      <c r="AE15" s="25">
        <v>0</v>
      </c>
      <c r="AF15" s="25">
        <v>0</v>
      </c>
      <c r="AG15" s="52">
        <v>0</v>
      </c>
      <c r="AH15" s="76">
        <f t="shared" si="0"/>
        <v>1</v>
      </c>
      <c r="AI15" s="77">
        <f t="shared" si="1"/>
        <v>1</v>
      </c>
    </row>
    <row r="16" spans="1:35" s="33" customFormat="1" ht="14.5" thickBot="1" x14ac:dyDescent="0.3">
      <c r="A16" s="45" t="s">
        <v>30</v>
      </c>
      <c r="B16" s="46">
        <f>SUM(B6:B15)</f>
        <v>898</v>
      </c>
      <c r="C16" s="46">
        <f t="shared" ref="C16:AG16" si="2">SUM(C6:C15)</f>
        <v>591</v>
      </c>
      <c r="D16" s="46">
        <f t="shared" si="2"/>
        <v>151</v>
      </c>
      <c r="E16" s="46">
        <f t="shared" si="2"/>
        <v>128</v>
      </c>
      <c r="F16" s="46">
        <f t="shared" si="2"/>
        <v>68</v>
      </c>
      <c r="G16" s="46">
        <f t="shared" si="2"/>
        <v>58</v>
      </c>
      <c r="H16" s="46">
        <f t="shared" si="2"/>
        <v>171</v>
      </c>
      <c r="I16" s="46">
        <f t="shared" si="2"/>
        <v>122</v>
      </c>
      <c r="J16" s="46">
        <f t="shared" si="2"/>
        <v>23</v>
      </c>
      <c r="K16" s="46">
        <f t="shared" si="2"/>
        <v>21</v>
      </c>
      <c r="L16" s="46">
        <f t="shared" si="2"/>
        <v>47</v>
      </c>
      <c r="M16" s="46">
        <f t="shared" si="2"/>
        <v>39</v>
      </c>
      <c r="N16" s="46">
        <f t="shared" si="2"/>
        <v>12</v>
      </c>
      <c r="O16" s="46">
        <f t="shared" si="2"/>
        <v>10</v>
      </c>
      <c r="P16" s="46">
        <f t="shared" si="2"/>
        <v>30</v>
      </c>
      <c r="Q16" s="46">
        <f t="shared" si="2"/>
        <v>21</v>
      </c>
      <c r="R16" s="46">
        <f t="shared" si="2"/>
        <v>19</v>
      </c>
      <c r="S16" s="46">
        <f t="shared" si="2"/>
        <v>8</v>
      </c>
      <c r="T16" s="46">
        <f t="shared" si="2"/>
        <v>30</v>
      </c>
      <c r="U16" s="46">
        <f t="shared" si="2"/>
        <v>11</v>
      </c>
      <c r="V16" s="46">
        <f t="shared" si="2"/>
        <v>17</v>
      </c>
      <c r="W16" s="46">
        <f t="shared" si="2"/>
        <v>9</v>
      </c>
      <c r="X16" s="46">
        <f t="shared" si="2"/>
        <v>15</v>
      </c>
      <c r="Y16" s="46">
        <f t="shared" si="2"/>
        <v>13</v>
      </c>
      <c r="Z16" s="46">
        <f t="shared" si="2"/>
        <v>125</v>
      </c>
      <c r="AA16" s="46">
        <f t="shared" si="2"/>
        <v>90</v>
      </c>
      <c r="AB16" s="46">
        <f t="shared" si="2"/>
        <v>100</v>
      </c>
      <c r="AC16" s="46">
        <f t="shared" si="2"/>
        <v>69</v>
      </c>
      <c r="AD16" s="46">
        <f t="shared" si="2"/>
        <v>224</v>
      </c>
      <c r="AE16" s="46">
        <f t="shared" si="2"/>
        <v>154</v>
      </c>
      <c r="AF16" s="46">
        <f t="shared" si="2"/>
        <v>5</v>
      </c>
      <c r="AG16" s="46">
        <f t="shared" si="2"/>
        <v>4</v>
      </c>
      <c r="AH16" s="55">
        <f t="shared" si="0"/>
        <v>1935</v>
      </c>
      <c r="AI16" s="47">
        <f t="shared" si="1"/>
        <v>1348</v>
      </c>
    </row>
    <row r="17" spans="1:35" x14ac:dyDescent="0.25">
      <c r="A17" s="39" t="s">
        <v>31</v>
      </c>
      <c r="B17" s="17">
        <v>0</v>
      </c>
      <c r="C17" s="17">
        <v>0</v>
      </c>
      <c r="D17" s="17">
        <v>0</v>
      </c>
      <c r="E17" s="17">
        <v>0</v>
      </c>
      <c r="F17" s="13">
        <v>0</v>
      </c>
      <c r="G17" s="13">
        <v>0</v>
      </c>
      <c r="H17" s="17">
        <v>0</v>
      </c>
      <c r="I17" s="17">
        <v>0</v>
      </c>
      <c r="J17" s="17">
        <v>0</v>
      </c>
      <c r="K17" s="17">
        <v>0</v>
      </c>
      <c r="L17" s="17">
        <v>0</v>
      </c>
      <c r="M17" s="17">
        <v>0</v>
      </c>
      <c r="N17" s="17">
        <v>0</v>
      </c>
      <c r="O17" s="14">
        <v>0</v>
      </c>
      <c r="P17" s="13">
        <v>0</v>
      </c>
      <c r="Q17" s="13">
        <v>0</v>
      </c>
      <c r="R17" s="13">
        <v>0</v>
      </c>
      <c r="S17" s="13">
        <v>0</v>
      </c>
      <c r="T17" s="13">
        <v>0</v>
      </c>
      <c r="U17" s="13">
        <v>0</v>
      </c>
      <c r="V17" s="13">
        <v>0</v>
      </c>
      <c r="W17" s="13">
        <v>0</v>
      </c>
      <c r="X17" s="10">
        <v>0</v>
      </c>
      <c r="Y17" s="13">
        <v>0</v>
      </c>
      <c r="Z17" s="13">
        <v>0</v>
      </c>
      <c r="AA17" s="13">
        <v>0</v>
      </c>
      <c r="AB17" s="13">
        <v>0</v>
      </c>
      <c r="AC17" s="13">
        <v>0</v>
      </c>
      <c r="AD17" s="13">
        <v>0</v>
      </c>
      <c r="AE17" s="13">
        <v>0</v>
      </c>
      <c r="AF17" s="13">
        <v>0</v>
      </c>
      <c r="AG17" s="29">
        <v>0</v>
      </c>
      <c r="AH17" s="78">
        <f t="shared" si="0"/>
        <v>0</v>
      </c>
      <c r="AI17" s="79">
        <f t="shared" si="1"/>
        <v>0</v>
      </c>
    </row>
    <row r="18" spans="1:35" x14ac:dyDescent="0.25">
      <c r="A18" s="41" t="s">
        <v>32</v>
      </c>
      <c r="B18" s="18">
        <v>0</v>
      </c>
      <c r="C18" s="18">
        <v>0</v>
      </c>
      <c r="D18" s="18">
        <v>0</v>
      </c>
      <c r="E18" s="18">
        <v>0</v>
      </c>
      <c r="F18" s="14">
        <v>6</v>
      </c>
      <c r="G18" s="14">
        <v>6</v>
      </c>
      <c r="H18" s="18">
        <v>0</v>
      </c>
      <c r="I18" s="18">
        <v>0</v>
      </c>
      <c r="J18" s="18">
        <v>0</v>
      </c>
      <c r="K18" s="18">
        <v>0</v>
      </c>
      <c r="L18" s="18">
        <v>0</v>
      </c>
      <c r="M18" s="18">
        <v>0</v>
      </c>
      <c r="N18" s="18">
        <v>0</v>
      </c>
      <c r="O18" s="14">
        <v>0</v>
      </c>
      <c r="P18" s="14">
        <v>0</v>
      </c>
      <c r="Q18" s="14">
        <v>0</v>
      </c>
      <c r="R18" s="14">
        <v>0</v>
      </c>
      <c r="S18" s="14">
        <v>0</v>
      </c>
      <c r="T18" s="14">
        <v>0</v>
      </c>
      <c r="U18" s="14">
        <v>0</v>
      </c>
      <c r="V18" s="14">
        <v>0</v>
      </c>
      <c r="W18" s="14">
        <v>0</v>
      </c>
      <c r="X18" s="12">
        <v>0</v>
      </c>
      <c r="Y18" s="14">
        <v>0</v>
      </c>
      <c r="Z18" s="14">
        <v>0</v>
      </c>
      <c r="AA18" s="14">
        <v>0</v>
      </c>
      <c r="AB18" s="14">
        <v>0</v>
      </c>
      <c r="AC18" s="14">
        <v>0</v>
      </c>
      <c r="AD18" s="14">
        <v>0</v>
      </c>
      <c r="AE18" s="14">
        <v>0</v>
      </c>
      <c r="AF18" s="14">
        <v>0</v>
      </c>
      <c r="AG18" s="30">
        <v>0</v>
      </c>
      <c r="AH18" s="54">
        <f t="shared" si="0"/>
        <v>6</v>
      </c>
      <c r="AI18" s="27">
        <f t="shared" si="1"/>
        <v>6</v>
      </c>
    </row>
    <row r="19" spans="1:35" s="6" customFormat="1" ht="14.25" customHeight="1" x14ac:dyDescent="0.25">
      <c r="A19" s="41" t="s">
        <v>33</v>
      </c>
      <c r="B19" s="18">
        <v>0</v>
      </c>
      <c r="C19" s="18">
        <v>0</v>
      </c>
      <c r="D19" s="18">
        <v>0</v>
      </c>
      <c r="E19" s="18">
        <v>0</v>
      </c>
      <c r="F19" s="14">
        <v>0</v>
      </c>
      <c r="G19" s="14">
        <v>0</v>
      </c>
      <c r="H19" s="18">
        <v>3</v>
      </c>
      <c r="I19" s="18">
        <v>3</v>
      </c>
      <c r="J19" s="18">
        <v>0</v>
      </c>
      <c r="K19" s="18">
        <v>0</v>
      </c>
      <c r="L19" s="18">
        <v>0</v>
      </c>
      <c r="M19" s="18">
        <v>0</v>
      </c>
      <c r="N19" s="18">
        <v>0</v>
      </c>
      <c r="O19" s="14">
        <v>0</v>
      </c>
      <c r="P19" s="14">
        <v>0</v>
      </c>
      <c r="Q19" s="14">
        <v>0</v>
      </c>
      <c r="R19" s="14">
        <v>0</v>
      </c>
      <c r="S19" s="14">
        <v>0</v>
      </c>
      <c r="T19" s="14">
        <v>0</v>
      </c>
      <c r="U19" s="14">
        <v>0</v>
      </c>
      <c r="V19" s="14">
        <v>0</v>
      </c>
      <c r="W19" s="14">
        <v>0</v>
      </c>
      <c r="X19" s="12">
        <v>0</v>
      </c>
      <c r="Y19" s="14">
        <v>0</v>
      </c>
      <c r="Z19" s="14">
        <v>0</v>
      </c>
      <c r="AA19" s="14">
        <v>0</v>
      </c>
      <c r="AB19" s="14">
        <v>0</v>
      </c>
      <c r="AC19" s="14">
        <v>0</v>
      </c>
      <c r="AD19" s="14">
        <v>0</v>
      </c>
      <c r="AE19" s="14">
        <v>0</v>
      </c>
      <c r="AF19" s="14">
        <v>0</v>
      </c>
      <c r="AG19" s="30">
        <v>0</v>
      </c>
      <c r="AH19" s="54">
        <f t="shared" si="0"/>
        <v>3</v>
      </c>
      <c r="AI19" s="27">
        <f t="shared" si="1"/>
        <v>3</v>
      </c>
    </row>
    <row r="20" spans="1:35" s="6" customFormat="1" ht="14.25" customHeight="1" thickBot="1" x14ac:dyDescent="0.3">
      <c r="A20" s="42" t="s">
        <v>34</v>
      </c>
      <c r="B20" s="22">
        <v>0</v>
      </c>
      <c r="C20" s="22">
        <v>0</v>
      </c>
      <c r="D20" s="22">
        <v>0</v>
      </c>
      <c r="E20" s="22">
        <v>0</v>
      </c>
      <c r="F20" s="24">
        <v>0</v>
      </c>
      <c r="G20" s="24">
        <v>0</v>
      </c>
      <c r="H20" s="22">
        <v>0</v>
      </c>
      <c r="I20" s="22">
        <v>0</v>
      </c>
      <c r="J20" s="22">
        <v>0</v>
      </c>
      <c r="K20" s="22">
        <v>0</v>
      </c>
      <c r="L20" s="22">
        <v>0</v>
      </c>
      <c r="M20" s="22">
        <v>0</v>
      </c>
      <c r="N20" s="22">
        <v>0</v>
      </c>
      <c r="O20" s="14">
        <v>0</v>
      </c>
      <c r="P20" s="24">
        <v>0</v>
      </c>
      <c r="Q20" s="24">
        <v>0</v>
      </c>
      <c r="R20" s="24">
        <v>0</v>
      </c>
      <c r="S20" s="24">
        <v>0</v>
      </c>
      <c r="T20" s="24">
        <v>0</v>
      </c>
      <c r="U20" s="24">
        <v>0</v>
      </c>
      <c r="V20" s="24">
        <v>0</v>
      </c>
      <c r="W20" s="24">
        <v>0</v>
      </c>
      <c r="X20" s="25">
        <v>0</v>
      </c>
      <c r="Y20" s="24">
        <v>0</v>
      </c>
      <c r="Z20" s="24">
        <v>0</v>
      </c>
      <c r="AA20" s="24">
        <v>0</v>
      </c>
      <c r="AB20" s="24">
        <v>0</v>
      </c>
      <c r="AC20" s="24">
        <v>0</v>
      </c>
      <c r="AD20" s="24">
        <v>0</v>
      </c>
      <c r="AE20" s="24">
        <v>0</v>
      </c>
      <c r="AF20" s="24">
        <v>0</v>
      </c>
      <c r="AG20" s="31">
        <v>0</v>
      </c>
      <c r="AH20" s="76">
        <f t="shared" si="0"/>
        <v>0</v>
      </c>
      <c r="AI20" s="77">
        <f t="shared" si="1"/>
        <v>0</v>
      </c>
    </row>
    <row r="21" spans="1:35" s="33" customFormat="1" ht="14.5" thickBot="1" x14ac:dyDescent="0.3">
      <c r="A21" s="45" t="s">
        <v>35</v>
      </c>
      <c r="B21" s="46">
        <f>SUM(B17:B20)</f>
        <v>0</v>
      </c>
      <c r="C21" s="46">
        <f t="shared" ref="C21:AG21" si="3">SUM(C17:C20)</f>
        <v>0</v>
      </c>
      <c r="D21" s="46">
        <f t="shared" si="3"/>
        <v>0</v>
      </c>
      <c r="E21" s="46">
        <f t="shared" si="3"/>
        <v>0</v>
      </c>
      <c r="F21" s="46">
        <f t="shared" si="3"/>
        <v>6</v>
      </c>
      <c r="G21" s="46">
        <f t="shared" si="3"/>
        <v>6</v>
      </c>
      <c r="H21" s="46">
        <f t="shared" si="3"/>
        <v>3</v>
      </c>
      <c r="I21" s="46">
        <f t="shared" si="3"/>
        <v>3</v>
      </c>
      <c r="J21" s="46">
        <f t="shared" si="3"/>
        <v>0</v>
      </c>
      <c r="K21" s="46">
        <f t="shared" si="3"/>
        <v>0</v>
      </c>
      <c r="L21" s="46">
        <f t="shared" si="3"/>
        <v>0</v>
      </c>
      <c r="M21" s="46">
        <f t="shared" si="3"/>
        <v>0</v>
      </c>
      <c r="N21" s="46">
        <f t="shared" si="3"/>
        <v>0</v>
      </c>
      <c r="O21" s="46">
        <f t="shared" si="3"/>
        <v>0</v>
      </c>
      <c r="P21" s="46">
        <f t="shared" si="3"/>
        <v>0</v>
      </c>
      <c r="Q21" s="46">
        <f t="shared" si="3"/>
        <v>0</v>
      </c>
      <c r="R21" s="46">
        <f t="shared" si="3"/>
        <v>0</v>
      </c>
      <c r="S21" s="46">
        <f t="shared" si="3"/>
        <v>0</v>
      </c>
      <c r="T21" s="46">
        <f t="shared" si="3"/>
        <v>0</v>
      </c>
      <c r="U21" s="46">
        <f t="shared" si="3"/>
        <v>0</v>
      </c>
      <c r="V21" s="46">
        <f t="shared" si="3"/>
        <v>0</v>
      </c>
      <c r="W21" s="46">
        <f t="shared" si="3"/>
        <v>0</v>
      </c>
      <c r="X21" s="46">
        <f t="shared" si="3"/>
        <v>0</v>
      </c>
      <c r="Y21" s="46">
        <f t="shared" si="3"/>
        <v>0</v>
      </c>
      <c r="Z21" s="46">
        <f t="shared" si="3"/>
        <v>0</v>
      </c>
      <c r="AA21" s="46">
        <f t="shared" si="3"/>
        <v>0</v>
      </c>
      <c r="AB21" s="46">
        <f t="shared" si="3"/>
        <v>0</v>
      </c>
      <c r="AC21" s="46">
        <f t="shared" si="3"/>
        <v>0</v>
      </c>
      <c r="AD21" s="46">
        <f t="shared" si="3"/>
        <v>0</v>
      </c>
      <c r="AE21" s="46">
        <f t="shared" si="3"/>
        <v>0</v>
      </c>
      <c r="AF21" s="46">
        <f t="shared" si="3"/>
        <v>0</v>
      </c>
      <c r="AG21" s="46">
        <f t="shared" si="3"/>
        <v>0</v>
      </c>
      <c r="AH21" s="55">
        <f t="shared" si="0"/>
        <v>9</v>
      </c>
      <c r="AI21" s="47">
        <f t="shared" si="1"/>
        <v>9</v>
      </c>
    </row>
    <row r="22" spans="1:35" s="9" customFormat="1" ht="16" thickBot="1" x14ac:dyDescent="0.3">
      <c r="A22" s="48" t="s">
        <v>36</v>
      </c>
      <c r="B22" s="49">
        <f>SUM(B21,B16)</f>
        <v>898</v>
      </c>
      <c r="C22" s="49">
        <f t="shared" ref="C22:AG22" si="4">SUM(C21,C16)</f>
        <v>591</v>
      </c>
      <c r="D22" s="49">
        <f t="shared" si="4"/>
        <v>151</v>
      </c>
      <c r="E22" s="49">
        <f t="shared" si="4"/>
        <v>128</v>
      </c>
      <c r="F22" s="49">
        <f t="shared" si="4"/>
        <v>74</v>
      </c>
      <c r="G22" s="49">
        <f t="shared" si="4"/>
        <v>64</v>
      </c>
      <c r="H22" s="49">
        <f t="shared" si="4"/>
        <v>174</v>
      </c>
      <c r="I22" s="49">
        <f t="shared" si="4"/>
        <v>125</v>
      </c>
      <c r="J22" s="49">
        <f t="shared" si="4"/>
        <v>23</v>
      </c>
      <c r="K22" s="49">
        <f t="shared" si="4"/>
        <v>21</v>
      </c>
      <c r="L22" s="49">
        <f t="shared" si="4"/>
        <v>47</v>
      </c>
      <c r="M22" s="49">
        <f t="shared" si="4"/>
        <v>39</v>
      </c>
      <c r="N22" s="49">
        <f t="shared" si="4"/>
        <v>12</v>
      </c>
      <c r="O22" s="49">
        <f t="shared" si="4"/>
        <v>10</v>
      </c>
      <c r="P22" s="49">
        <f t="shared" si="4"/>
        <v>30</v>
      </c>
      <c r="Q22" s="49">
        <f t="shared" si="4"/>
        <v>21</v>
      </c>
      <c r="R22" s="49">
        <f t="shared" si="4"/>
        <v>19</v>
      </c>
      <c r="S22" s="49">
        <f t="shared" si="4"/>
        <v>8</v>
      </c>
      <c r="T22" s="49">
        <f t="shared" si="4"/>
        <v>30</v>
      </c>
      <c r="U22" s="49">
        <f t="shared" si="4"/>
        <v>11</v>
      </c>
      <c r="V22" s="49">
        <f t="shared" si="4"/>
        <v>17</v>
      </c>
      <c r="W22" s="49">
        <f t="shared" si="4"/>
        <v>9</v>
      </c>
      <c r="X22" s="49">
        <f t="shared" si="4"/>
        <v>15</v>
      </c>
      <c r="Y22" s="49">
        <f t="shared" si="4"/>
        <v>13</v>
      </c>
      <c r="Z22" s="49">
        <f t="shared" si="4"/>
        <v>125</v>
      </c>
      <c r="AA22" s="49">
        <f t="shared" si="4"/>
        <v>90</v>
      </c>
      <c r="AB22" s="49">
        <f t="shared" si="4"/>
        <v>100</v>
      </c>
      <c r="AC22" s="49">
        <f t="shared" si="4"/>
        <v>69</v>
      </c>
      <c r="AD22" s="49">
        <f t="shared" si="4"/>
        <v>224</v>
      </c>
      <c r="AE22" s="49">
        <f t="shared" si="4"/>
        <v>154</v>
      </c>
      <c r="AF22" s="49">
        <f t="shared" si="4"/>
        <v>5</v>
      </c>
      <c r="AG22" s="49">
        <f t="shared" si="4"/>
        <v>4</v>
      </c>
      <c r="AH22" s="80">
        <f>SUM(B22,F22,H22,J22,L22,N22,P22,R22,T22,V22,X22,Z22,AB22,AD22,AF22,D22)</f>
        <v>1944</v>
      </c>
      <c r="AI22" s="81">
        <f t="shared" si="1"/>
        <v>1357</v>
      </c>
    </row>
    <row r="23" spans="1:35" x14ac:dyDescent="0.25">
      <c r="A23" s="2"/>
      <c r="AH23" s="21"/>
    </row>
    <row r="24" spans="1:35" x14ac:dyDescent="0.25">
      <c r="A24" s="2" t="s">
        <v>61</v>
      </c>
    </row>
    <row r="25" spans="1:35" x14ac:dyDescent="0.25">
      <c r="A25" s="1" t="s">
        <v>62</v>
      </c>
      <c r="U25" s="5"/>
      <c r="V25" s="5"/>
      <c r="W25" s="5"/>
    </row>
    <row r="26" spans="1:35" x14ac:dyDescent="0.25">
      <c r="A26" s="1" t="s">
        <v>63</v>
      </c>
      <c r="U26" s="5"/>
      <c r="V26" s="5"/>
      <c r="W26" s="5"/>
    </row>
    <row r="27" spans="1:35" x14ac:dyDescent="0.25">
      <c r="A27" s="19"/>
      <c r="B27" s="19"/>
      <c r="C27" s="19"/>
      <c r="D27" s="19"/>
      <c r="E27" s="19"/>
      <c r="F27" s="19"/>
      <c r="G27" s="19"/>
      <c r="H27" s="19"/>
      <c r="I27" s="19"/>
      <c r="J27" s="19"/>
      <c r="K27" s="19"/>
      <c r="L27" s="19"/>
      <c r="M27" s="19"/>
      <c r="N27" s="19"/>
      <c r="O27" s="19"/>
      <c r="P27" s="19"/>
      <c r="Q27" s="19"/>
      <c r="R27" s="19"/>
      <c r="S27" s="19"/>
      <c r="T27" s="19"/>
      <c r="U27" s="7"/>
      <c r="V27" s="7"/>
      <c r="W27" s="7"/>
    </row>
    <row r="28" spans="1:35" x14ac:dyDescent="0.3">
      <c r="A28" s="72" t="s">
        <v>37</v>
      </c>
      <c r="B28" s="72"/>
      <c r="C28" s="72"/>
      <c r="D28" s="72"/>
      <c r="E28" s="72"/>
      <c r="F28" s="72"/>
      <c r="G28" s="72"/>
      <c r="H28" s="72"/>
      <c r="I28" s="8"/>
      <c r="J28" s="8"/>
      <c r="K28" s="8"/>
      <c r="L28" s="8"/>
      <c r="M28" s="8"/>
      <c r="N28" s="8"/>
      <c r="O28" s="8"/>
      <c r="P28" s="8"/>
      <c r="Q28" s="8"/>
      <c r="R28" s="8"/>
      <c r="S28" s="8"/>
      <c r="T28" s="8"/>
      <c r="U28" s="7"/>
      <c r="V28" s="7"/>
      <c r="W28" s="7"/>
    </row>
    <row r="30" spans="1:35" s="3" customFormat="1" x14ac:dyDescent="0.3">
      <c r="I30" s="4"/>
      <c r="J30" s="4"/>
      <c r="K30" s="4"/>
      <c r="L30" s="4"/>
      <c r="M30" s="4"/>
      <c r="N30" s="4"/>
      <c r="O30" s="4"/>
    </row>
  </sheetData>
  <mergeCells count="22">
    <mergeCell ref="A1:AI1"/>
    <mergeCell ref="A2:A5"/>
    <mergeCell ref="AB3:AC4"/>
    <mergeCell ref="AI2:AI5"/>
    <mergeCell ref="N3:O4"/>
    <mergeCell ref="X3:Y4"/>
    <mergeCell ref="AH2:AH5"/>
    <mergeCell ref="AF3:AG4"/>
    <mergeCell ref="AD3:AE4"/>
    <mergeCell ref="D3:E4"/>
    <mergeCell ref="B2:AG2"/>
    <mergeCell ref="A28:H28"/>
    <mergeCell ref="P3:Q4"/>
    <mergeCell ref="Z3:AA4"/>
    <mergeCell ref="V3:W4"/>
    <mergeCell ref="T3:U4"/>
    <mergeCell ref="B3:C4"/>
    <mergeCell ref="R3:S4"/>
    <mergeCell ref="H3:I4"/>
    <mergeCell ref="L3:M4"/>
    <mergeCell ref="J3:K4"/>
    <mergeCell ref="F3:G4"/>
  </mergeCells>
  <phoneticPr fontId="0" type="noConversion"/>
  <pageMargins left="0.25" right="0.25" top="0.75" bottom="0.75" header="0.3" footer="0.3"/>
  <pageSetup paperSize="9" scale="4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28"/>
  <sheetViews>
    <sheetView zoomScaleNormal="100" workbookViewId="0">
      <selection sqref="A1:Y1"/>
    </sheetView>
  </sheetViews>
  <sheetFormatPr baseColWidth="10" defaultColWidth="9.453125" defaultRowHeight="13" x14ac:dyDescent="0.3"/>
  <cols>
    <col min="1" max="1" width="48.453125" style="1" customWidth="1"/>
    <col min="2" max="2" width="6.36328125" style="1" customWidth="1"/>
    <col min="3" max="3" width="8.7265625" style="1" customWidth="1"/>
    <col min="4" max="4" width="6.36328125" style="1" customWidth="1"/>
    <col min="5" max="5" width="8.7265625" style="1" customWidth="1"/>
    <col min="6" max="6" width="6.36328125" style="1" customWidth="1"/>
    <col min="7" max="7" width="8.7265625" style="1" customWidth="1"/>
    <col min="8" max="8" width="6.36328125" style="1" customWidth="1"/>
    <col min="9" max="9" width="8.7265625" style="1" customWidth="1"/>
    <col min="10" max="10" width="6.36328125" style="1" customWidth="1"/>
    <col min="11" max="11" width="8.7265625" style="1" customWidth="1"/>
    <col min="12" max="12" width="6.36328125" style="1" customWidth="1"/>
    <col min="13" max="13" width="8.7265625" style="1" customWidth="1"/>
    <col min="14" max="14" width="6.36328125" style="1" customWidth="1"/>
    <col min="15" max="15" width="8.7265625" style="1" customWidth="1"/>
    <col min="16" max="16" width="6.36328125" style="1" customWidth="1"/>
    <col min="17" max="17" width="8.7265625" style="1" customWidth="1"/>
    <col min="18" max="18" width="6.36328125" style="1" customWidth="1"/>
    <col min="19" max="19" width="8.7265625" style="1" customWidth="1"/>
    <col min="20" max="20" width="6.36328125" style="1" customWidth="1"/>
    <col min="21" max="21" width="8.7265625" style="1" customWidth="1"/>
    <col min="22" max="22" width="6.36328125" style="1" customWidth="1"/>
    <col min="23" max="23" width="8.7265625" style="1" customWidth="1"/>
    <col min="24" max="25" width="8.08984375" style="1" customWidth="1"/>
    <col min="26" max="26" width="9.453125" style="1" customWidth="1"/>
    <col min="27" max="27" width="11.453125" style="1" customWidth="1"/>
    <col min="28" max="29" width="9.453125" style="1"/>
    <col min="30" max="31" width="9.453125" style="3"/>
    <col min="32" max="16384" width="9.453125" style="1"/>
  </cols>
  <sheetData>
    <row r="1" spans="1:31" ht="25.4" customHeight="1" thickBot="1" x14ac:dyDescent="0.35">
      <c r="A1" s="73" t="s">
        <v>83</v>
      </c>
      <c r="B1" s="73"/>
      <c r="C1" s="73"/>
      <c r="D1" s="73"/>
      <c r="E1" s="73"/>
      <c r="F1" s="73"/>
      <c r="G1" s="73"/>
      <c r="H1" s="73"/>
      <c r="I1" s="73"/>
      <c r="J1" s="73"/>
      <c r="K1" s="73"/>
      <c r="L1" s="73"/>
      <c r="M1" s="73"/>
      <c r="N1" s="73"/>
      <c r="O1" s="73"/>
      <c r="P1" s="73"/>
      <c r="Q1" s="73"/>
      <c r="R1" s="73"/>
      <c r="S1" s="73"/>
      <c r="T1" s="73"/>
      <c r="U1" s="73"/>
      <c r="V1" s="73"/>
      <c r="W1" s="73"/>
      <c r="X1" s="74"/>
      <c r="Y1" s="74"/>
    </row>
    <row r="2" spans="1:31" x14ac:dyDescent="0.3">
      <c r="A2" s="82" t="s">
        <v>38</v>
      </c>
      <c r="B2" s="96" t="s">
        <v>1</v>
      </c>
      <c r="C2" s="96"/>
      <c r="D2" s="96"/>
      <c r="E2" s="96"/>
      <c r="F2" s="96"/>
      <c r="G2" s="96"/>
      <c r="H2" s="96"/>
      <c r="I2" s="96"/>
      <c r="J2" s="96"/>
      <c r="K2" s="96"/>
      <c r="L2" s="96"/>
      <c r="M2" s="96"/>
      <c r="N2" s="96"/>
      <c r="O2" s="96"/>
      <c r="P2" s="96"/>
      <c r="Q2" s="96"/>
      <c r="R2" s="96"/>
      <c r="S2" s="96"/>
      <c r="T2" s="96"/>
      <c r="U2" s="96"/>
      <c r="V2" s="96"/>
      <c r="W2" s="83"/>
      <c r="X2" s="85" t="s">
        <v>2</v>
      </c>
      <c r="Y2" s="83" t="s">
        <v>3</v>
      </c>
    </row>
    <row r="3" spans="1:31" ht="13" customHeight="1" x14ac:dyDescent="0.3">
      <c r="A3" s="86"/>
      <c r="B3" s="87" t="s">
        <v>39</v>
      </c>
      <c r="C3" s="88"/>
      <c r="D3" s="88" t="s">
        <v>5</v>
      </c>
      <c r="E3" s="88"/>
      <c r="F3" s="87" t="s">
        <v>40</v>
      </c>
      <c r="G3" s="88"/>
      <c r="H3" s="87" t="s">
        <v>10</v>
      </c>
      <c r="I3" s="87"/>
      <c r="J3" s="87" t="s">
        <v>7</v>
      </c>
      <c r="K3" s="87"/>
      <c r="L3" s="87" t="s">
        <v>9</v>
      </c>
      <c r="M3" s="88"/>
      <c r="N3" s="87" t="s">
        <v>41</v>
      </c>
      <c r="O3" s="87"/>
      <c r="P3" s="87" t="s">
        <v>11</v>
      </c>
      <c r="Q3" s="87"/>
      <c r="R3" s="87" t="s">
        <v>12</v>
      </c>
      <c r="S3" s="87"/>
      <c r="T3" s="87" t="s">
        <v>42</v>
      </c>
      <c r="U3" s="87"/>
      <c r="V3" s="87" t="s">
        <v>17</v>
      </c>
      <c r="W3" s="97"/>
      <c r="X3" s="90"/>
      <c r="Y3" s="89"/>
    </row>
    <row r="4" spans="1:31" x14ac:dyDescent="0.3">
      <c r="A4" s="86"/>
      <c r="B4" s="88"/>
      <c r="C4" s="88"/>
      <c r="D4" s="88"/>
      <c r="E4" s="88"/>
      <c r="F4" s="88"/>
      <c r="G4" s="88"/>
      <c r="H4" s="87"/>
      <c r="I4" s="87"/>
      <c r="J4" s="87"/>
      <c r="K4" s="87"/>
      <c r="L4" s="88"/>
      <c r="M4" s="88"/>
      <c r="N4" s="87"/>
      <c r="O4" s="87"/>
      <c r="P4" s="87"/>
      <c r="Q4" s="87"/>
      <c r="R4" s="87"/>
      <c r="S4" s="87"/>
      <c r="T4" s="87"/>
      <c r="U4" s="87"/>
      <c r="V4" s="87"/>
      <c r="W4" s="97"/>
      <c r="X4" s="90"/>
      <c r="Y4" s="89"/>
    </row>
    <row r="5" spans="1:31" ht="13.5" thickBot="1" x14ac:dyDescent="0.35">
      <c r="A5" s="91"/>
      <c r="B5" s="92" t="s">
        <v>2</v>
      </c>
      <c r="C5" s="92" t="s">
        <v>3</v>
      </c>
      <c r="D5" s="92" t="s">
        <v>2</v>
      </c>
      <c r="E5" s="92" t="s">
        <v>3</v>
      </c>
      <c r="F5" s="92" t="s">
        <v>2</v>
      </c>
      <c r="G5" s="92" t="s">
        <v>3</v>
      </c>
      <c r="H5" s="92" t="s">
        <v>2</v>
      </c>
      <c r="I5" s="92" t="s">
        <v>3</v>
      </c>
      <c r="J5" s="92" t="s">
        <v>2</v>
      </c>
      <c r="K5" s="92" t="s">
        <v>3</v>
      </c>
      <c r="L5" s="92" t="s">
        <v>2</v>
      </c>
      <c r="M5" s="92" t="s">
        <v>3</v>
      </c>
      <c r="N5" s="92" t="s">
        <v>2</v>
      </c>
      <c r="O5" s="92" t="s">
        <v>3</v>
      </c>
      <c r="P5" s="92" t="s">
        <v>2</v>
      </c>
      <c r="Q5" s="92" t="s">
        <v>3</v>
      </c>
      <c r="R5" s="92" t="s">
        <v>2</v>
      </c>
      <c r="S5" s="92" t="s">
        <v>3</v>
      </c>
      <c r="T5" s="92" t="s">
        <v>2</v>
      </c>
      <c r="U5" s="92" t="s">
        <v>3</v>
      </c>
      <c r="V5" s="92" t="s">
        <v>2</v>
      </c>
      <c r="W5" s="93" t="s">
        <v>3</v>
      </c>
      <c r="X5" s="94"/>
      <c r="Y5" s="95"/>
      <c r="AA5" s="3"/>
      <c r="AB5" s="3"/>
      <c r="AC5" s="3"/>
    </row>
    <row r="6" spans="1:31" x14ac:dyDescent="0.3">
      <c r="A6" s="39" t="s">
        <v>20</v>
      </c>
      <c r="B6" s="17">
        <v>145</v>
      </c>
      <c r="C6" s="17">
        <v>91</v>
      </c>
      <c r="D6" s="35">
        <v>7</v>
      </c>
      <c r="E6" s="67">
        <v>4</v>
      </c>
      <c r="F6" s="17">
        <v>70</v>
      </c>
      <c r="G6" s="13">
        <v>38</v>
      </c>
      <c r="H6" s="17">
        <v>3</v>
      </c>
      <c r="I6" s="17">
        <v>1</v>
      </c>
      <c r="J6" s="17">
        <v>10</v>
      </c>
      <c r="K6" s="17">
        <v>7</v>
      </c>
      <c r="L6" s="17">
        <v>0</v>
      </c>
      <c r="M6" s="17">
        <v>0</v>
      </c>
      <c r="N6" s="17">
        <v>4</v>
      </c>
      <c r="O6" s="17">
        <v>2</v>
      </c>
      <c r="P6" s="17">
        <v>3</v>
      </c>
      <c r="Q6" s="17">
        <v>3</v>
      </c>
      <c r="R6" s="35">
        <v>1</v>
      </c>
      <c r="S6" s="35">
        <v>1</v>
      </c>
      <c r="T6" s="17">
        <v>1</v>
      </c>
      <c r="U6" s="17">
        <v>0</v>
      </c>
      <c r="V6" s="35">
        <v>16</v>
      </c>
      <c r="W6" s="56">
        <v>10</v>
      </c>
      <c r="X6" s="53">
        <f>SUM(B6,D6,F6,H6,J6,L6,N6,P6,R6,T6,V6)</f>
        <v>260</v>
      </c>
      <c r="Y6" s="26">
        <f>SUM(C6,E6,G6,I6,K6,M6,O6,Q6,S6,U6,W6)</f>
        <v>157</v>
      </c>
      <c r="AA6" s="3"/>
      <c r="AB6" s="3"/>
      <c r="AC6" s="3"/>
    </row>
    <row r="7" spans="1:31" x14ac:dyDescent="0.3">
      <c r="A7" s="41" t="s">
        <v>43</v>
      </c>
      <c r="B7" s="18">
        <v>143</v>
      </c>
      <c r="C7" s="18">
        <v>65</v>
      </c>
      <c r="D7" s="68">
        <v>1</v>
      </c>
      <c r="E7" s="69">
        <v>0</v>
      </c>
      <c r="F7" s="18">
        <v>10</v>
      </c>
      <c r="G7" s="14">
        <v>6</v>
      </c>
      <c r="H7" s="18">
        <v>11</v>
      </c>
      <c r="I7" s="18">
        <v>6</v>
      </c>
      <c r="J7" s="18">
        <v>5</v>
      </c>
      <c r="K7" s="18">
        <v>1</v>
      </c>
      <c r="L7" s="18">
        <v>1</v>
      </c>
      <c r="M7" s="18">
        <v>0</v>
      </c>
      <c r="N7" s="18">
        <v>0</v>
      </c>
      <c r="O7" s="18">
        <v>0</v>
      </c>
      <c r="P7" s="18">
        <v>1</v>
      </c>
      <c r="Q7" s="18">
        <v>1</v>
      </c>
      <c r="R7" s="36">
        <v>4</v>
      </c>
      <c r="S7" s="36">
        <v>1</v>
      </c>
      <c r="T7" s="18">
        <v>1</v>
      </c>
      <c r="U7" s="18">
        <v>1</v>
      </c>
      <c r="V7" s="36">
        <v>1</v>
      </c>
      <c r="W7" s="57">
        <v>0</v>
      </c>
      <c r="X7" s="54">
        <f t="shared" ref="X7:X21" si="0">SUM(B7,D7,F7,H7,J7,L7,N7,P7,R7,T7,V7)</f>
        <v>178</v>
      </c>
      <c r="Y7" s="27">
        <f t="shared" ref="Y7:Y21" si="1">SUM(C7,E7,G7,I7,K7,M7,O7,Q7,S7,U7,W7)</f>
        <v>81</v>
      </c>
      <c r="AA7" s="3"/>
      <c r="AB7" s="3"/>
      <c r="AC7" s="3"/>
    </row>
    <row r="8" spans="1:31" x14ac:dyDescent="0.3">
      <c r="A8" s="41" t="s">
        <v>44</v>
      </c>
      <c r="B8" s="18">
        <v>184</v>
      </c>
      <c r="C8" s="18">
        <v>117</v>
      </c>
      <c r="D8" s="68">
        <v>13</v>
      </c>
      <c r="E8" s="69">
        <v>9</v>
      </c>
      <c r="F8" s="18">
        <v>5</v>
      </c>
      <c r="G8" s="14">
        <v>3</v>
      </c>
      <c r="H8" s="18">
        <v>21</v>
      </c>
      <c r="I8" s="18">
        <v>12</v>
      </c>
      <c r="J8" s="18">
        <v>12</v>
      </c>
      <c r="K8" s="18">
        <v>5</v>
      </c>
      <c r="L8" s="18">
        <v>44</v>
      </c>
      <c r="M8" s="18">
        <v>29</v>
      </c>
      <c r="N8" s="18">
        <v>0</v>
      </c>
      <c r="O8" s="18">
        <v>0</v>
      </c>
      <c r="P8" s="18">
        <v>4</v>
      </c>
      <c r="Q8" s="18">
        <v>3</v>
      </c>
      <c r="R8" s="36">
        <v>2</v>
      </c>
      <c r="S8" s="36">
        <v>2</v>
      </c>
      <c r="T8" s="18">
        <v>0</v>
      </c>
      <c r="U8" s="18">
        <v>0</v>
      </c>
      <c r="V8" s="36">
        <v>4</v>
      </c>
      <c r="W8" s="57">
        <v>4</v>
      </c>
      <c r="X8" s="54">
        <f t="shared" si="0"/>
        <v>289</v>
      </c>
      <c r="Y8" s="27">
        <f t="shared" si="1"/>
        <v>184</v>
      </c>
      <c r="AA8" s="3"/>
      <c r="AB8" s="3"/>
      <c r="AC8" s="3"/>
    </row>
    <row r="9" spans="1:31" x14ac:dyDescent="0.3">
      <c r="A9" s="41" t="s">
        <v>23</v>
      </c>
      <c r="B9" s="18">
        <v>72</v>
      </c>
      <c r="C9" s="18">
        <v>27</v>
      </c>
      <c r="D9" s="68">
        <v>4</v>
      </c>
      <c r="E9" s="69">
        <v>1</v>
      </c>
      <c r="F9" s="36">
        <v>0</v>
      </c>
      <c r="G9" s="36">
        <v>0</v>
      </c>
      <c r="H9" s="18">
        <v>0</v>
      </c>
      <c r="I9" s="18">
        <v>0</v>
      </c>
      <c r="J9" s="18">
        <v>4</v>
      </c>
      <c r="K9" s="18">
        <v>1</v>
      </c>
      <c r="L9" s="18">
        <v>0</v>
      </c>
      <c r="M9" s="18">
        <v>0</v>
      </c>
      <c r="N9" s="18">
        <v>0</v>
      </c>
      <c r="O9" s="18">
        <v>0</v>
      </c>
      <c r="P9" s="18">
        <v>0</v>
      </c>
      <c r="Q9" s="18">
        <v>0</v>
      </c>
      <c r="R9" s="36">
        <v>0</v>
      </c>
      <c r="S9" s="36">
        <v>0</v>
      </c>
      <c r="T9" s="18">
        <v>1</v>
      </c>
      <c r="U9" s="18">
        <v>1</v>
      </c>
      <c r="V9" s="36">
        <v>0</v>
      </c>
      <c r="W9" s="57">
        <v>0</v>
      </c>
      <c r="X9" s="54">
        <f t="shared" si="0"/>
        <v>81</v>
      </c>
      <c r="Y9" s="27">
        <f t="shared" si="1"/>
        <v>30</v>
      </c>
      <c r="AA9" s="3"/>
      <c r="AB9" s="3"/>
      <c r="AC9" s="3"/>
    </row>
    <row r="10" spans="1:31" x14ac:dyDescent="0.3">
      <c r="A10" s="41" t="s">
        <v>24</v>
      </c>
      <c r="B10" s="18">
        <v>4</v>
      </c>
      <c r="C10" s="18">
        <v>3</v>
      </c>
      <c r="D10" s="68">
        <v>28</v>
      </c>
      <c r="E10" s="69">
        <v>17</v>
      </c>
      <c r="F10" s="36">
        <v>29</v>
      </c>
      <c r="G10" s="36">
        <v>13</v>
      </c>
      <c r="H10" s="18">
        <v>0</v>
      </c>
      <c r="I10" s="18">
        <v>0</v>
      </c>
      <c r="J10" s="18">
        <v>1</v>
      </c>
      <c r="K10" s="18">
        <v>1</v>
      </c>
      <c r="L10" s="18">
        <v>0</v>
      </c>
      <c r="M10" s="18">
        <v>0</v>
      </c>
      <c r="N10" s="18">
        <v>0</v>
      </c>
      <c r="O10" s="18">
        <v>0</v>
      </c>
      <c r="P10" s="18">
        <v>0</v>
      </c>
      <c r="Q10" s="18">
        <v>0</v>
      </c>
      <c r="R10" s="36">
        <v>0</v>
      </c>
      <c r="S10" s="36">
        <v>0</v>
      </c>
      <c r="T10" s="18">
        <v>0</v>
      </c>
      <c r="U10" s="18">
        <v>0</v>
      </c>
      <c r="V10" s="36">
        <v>0</v>
      </c>
      <c r="W10" s="57">
        <v>0</v>
      </c>
      <c r="X10" s="54">
        <f t="shared" si="0"/>
        <v>62</v>
      </c>
      <c r="Y10" s="27">
        <f t="shared" si="1"/>
        <v>34</v>
      </c>
      <c r="AA10" s="3"/>
      <c r="AB10" s="3"/>
      <c r="AC10" s="3"/>
    </row>
    <row r="11" spans="1:31" x14ac:dyDescent="0.3">
      <c r="A11" s="41" t="s">
        <v>25</v>
      </c>
      <c r="B11" s="18">
        <v>141</v>
      </c>
      <c r="C11" s="18">
        <v>107</v>
      </c>
      <c r="D11" s="68">
        <v>55</v>
      </c>
      <c r="E11" s="69">
        <v>47</v>
      </c>
      <c r="F11" s="18">
        <v>23</v>
      </c>
      <c r="G11" s="14">
        <v>20</v>
      </c>
      <c r="H11" s="18">
        <v>19</v>
      </c>
      <c r="I11" s="18">
        <v>14</v>
      </c>
      <c r="J11" s="18">
        <v>41</v>
      </c>
      <c r="K11" s="18">
        <v>31</v>
      </c>
      <c r="L11" s="18">
        <v>0</v>
      </c>
      <c r="M11" s="18">
        <v>0</v>
      </c>
      <c r="N11" s="18">
        <v>0</v>
      </c>
      <c r="O11" s="18">
        <v>0</v>
      </c>
      <c r="P11" s="18">
        <v>12</v>
      </c>
      <c r="Q11" s="18">
        <v>7</v>
      </c>
      <c r="R11" s="36">
        <v>0</v>
      </c>
      <c r="S11" s="36">
        <v>0</v>
      </c>
      <c r="T11" s="18">
        <v>4</v>
      </c>
      <c r="U11" s="18">
        <v>2</v>
      </c>
      <c r="V11" s="36">
        <v>12</v>
      </c>
      <c r="W11" s="57">
        <v>10</v>
      </c>
      <c r="X11" s="54">
        <f t="shared" si="0"/>
        <v>307</v>
      </c>
      <c r="Y11" s="27">
        <f t="shared" si="1"/>
        <v>238</v>
      </c>
      <c r="AA11" s="3"/>
      <c r="AB11" s="3"/>
      <c r="AC11" s="3"/>
    </row>
    <row r="12" spans="1:31" x14ac:dyDescent="0.3">
      <c r="A12" s="41" t="s">
        <v>26</v>
      </c>
      <c r="B12" s="18">
        <v>46</v>
      </c>
      <c r="C12" s="18">
        <v>42</v>
      </c>
      <c r="D12" s="68">
        <v>6</v>
      </c>
      <c r="E12" s="69">
        <v>1</v>
      </c>
      <c r="F12" s="18">
        <v>10</v>
      </c>
      <c r="G12" s="14">
        <v>10</v>
      </c>
      <c r="H12" s="18">
        <v>0</v>
      </c>
      <c r="I12" s="18">
        <v>0</v>
      </c>
      <c r="J12" s="18">
        <v>1</v>
      </c>
      <c r="K12" s="18">
        <v>0</v>
      </c>
      <c r="L12" s="18">
        <v>0</v>
      </c>
      <c r="M12" s="18">
        <v>0</v>
      </c>
      <c r="N12" s="18">
        <v>0</v>
      </c>
      <c r="O12" s="18">
        <v>0</v>
      </c>
      <c r="P12" s="18">
        <v>0</v>
      </c>
      <c r="Q12" s="18">
        <v>0</v>
      </c>
      <c r="R12" s="36">
        <v>0</v>
      </c>
      <c r="S12" s="36">
        <v>0</v>
      </c>
      <c r="T12" s="18">
        <v>1</v>
      </c>
      <c r="U12" s="18">
        <v>1</v>
      </c>
      <c r="V12" s="36">
        <v>3</v>
      </c>
      <c r="W12" s="57">
        <v>2</v>
      </c>
      <c r="X12" s="54">
        <f t="shared" si="0"/>
        <v>67</v>
      </c>
      <c r="Y12" s="27">
        <f t="shared" si="1"/>
        <v>56</v>
      </c>
      <c r="AA12" s="3"/>
      <c r="AB12" s="3"/>
      <c r="AC12" s="3"/>
    </row>
    <row r="13" spans="1:31" x14ac:dyDescent="0.3">
      <c r="A13" s="41" t="s">
        <v>27</v>
      </c>
      <c r="B13" s="18">
        <v>68</v>
      </c>
      <c r="C13" s="18">
        <v>58</v>
      </c>
      <c r="D13" s="68">
        <v>17</v>
      </c>
      <c r="E13" s="69">
        <v>9</v>
      </c>
      <c r="F13" s="18">
        <v>48</v>
      </c>
      <c r="G13" s="14">
        <v>32</v>
      </c>
      <c r="H13" s="18">
        <v>0</v>
      </c>
      <c r="I13" s="18">
        <v>5</v>
      </c>
      <c r="J13" s="18">
        <v>2</v>
      </c>
      <c r="K13" s="18">
        <v>1</v>
      </c>
      <c r="L13" s="18">
        <v>0</v>
      </c>
      <c r="M13" s="18">
        <v>0</v>
      </c>
      <c r="N13" s="18">
        <v>0</v>
      </c>
      <c r="O13" s="18">
        <v>0</v>
      </c>
      <c r="P13" s="18">
        <v>6</v>
      </c>
      <c r="Q13" s="18">
        <v>6</v>
      </c>
      <c r="R13" s="36">
        <v>1</v>
      </c>
      <c r="S13" s="36">
        <v>0</v>
      </c>
      <c r="T13" s="18">
        <v>0</v>
      </c>
      <c r="U13" s="18">
        <v>0</v>
      </c>
      <c r="V13" s="36">
        <v>7</v>
      </c>
      <c r="W13" s="57">
        <v>6</v>
      </c>
      <c r="X13" s="54">
        <f t="shared" si="0"/>
        <v>149</v>
      </c>
      <c r="Y13" s="27">
        <f t="shared" si="1"/>
        <v>117</v>
      </c>
      <c r="AA13" s="3"/>
      <c r="AB13" s="3"/>
      <c r="AC13" s="3"/>
    </row>
    <row r="14" spans="1:31" ht="13.5" thickBot="1" x14ac:dyDescent="0.35">
      <c r="A14" s="42" t="s">
        <v>28</v>
      </c>
      <c r="B14" s="22">
        <v>86</v>
      </c>
      <c r="C14" s="22">
        <v>71</v>
      </c>
      <c r="D14" s="70">
        <v>3</v>
      </c>
      <c r="E14" s="71">
        <v>2</v>
      </c>
      <c r="F14" s="22">
        <v>6</v>
      </c>
      <c r="G14" s="24">
        <v>6</v>
      </c>
      <c r="H14" s="22">
        <v>6</v>
      </c>
      <c r="I14" s="22">
        <v>0</v>
      </c>
      <c r="J14" s="22">
        <v>10</v>
      </c>
      <c r="K14" s="22">
        <v>9</v>
      </c>
      <c r="L14" s="18">
        <v>0</v>
      </c>
      <c r="M14" s="18">
        <v>0</v>
      </c>
      <c r="N14" s="18">
        <v>0</v>
      </c>
      <c r="O14" s="18">
        <v>0</v>
      </c>
      <c r="P14" s="22">
        <v>6</v>
      </c>
      <c r="Q14" s="22">
        <v>4</v>
      </c>
      <c r="R14" s="43">
        <v>0</v>
      </c>
      <c r="S14" s="43">
        <v>0</v>
      </c>
      <c r="T14" s="22">
        <v>1</v>
      </c>
      <c r="U14" s="22">
        <v>1</v>
      </c>
      <c r="V14" s="43">
        <v>4</v>
      </c>
      <c r="W14" s="58">
        <v>4</v>
      </c>
      <c r="X14" s="76">
        <f t="shared" si="0"/>
        <v>122</v>
      </c>
      <c r="Y14" s="77">
        <f t="shared" si="1"/>
        <v>97</v>
      </c>
      <c r="AA14" s="3"/>
      <c r="AB14" s="3"/>
      <c r="AC14" s="3"/>
    </row>
    <row r="15" spans="1:31" s="32" customFormat="1" ht="14.5" thickBot="1" x14ac:dyDescent="0.35">
      <c r="A15" s="45" t="s">
        <v>30</v>
      </c>
      <c r="B15" s="46">
        <f>SUM(B6:B14)</f>
        <v>889</v>
      </c>
      <c r="C15" s="46">
        <f t="shared" ref="C15:W15" si="2">SUM(C6:C14)</f>
        <v>581</v>
      </c>
      <c r="D15" s="46">
        <f t="shared" si="2"/>
        <v>134</v>
      </c>
      <c r="E15" s="46">
        <f t="shared" si="2"/>
        <v>90</v>
      </c>
      <c r="F15" s="46">
        <f t="shared" si="2"/>
        <v>201</v>
      </c>
      <c r="G15" s="46">
        <f t="shared" si="2"/>
        <v>128</v>
      </c>
      <c r="H15" s="46">
        <f t="shared" si="2"/>
        <v>60</v>
      </c>
      <c r="I15" s="46">
        <f t="shared" si="2"/>
        <v>38</v>
      </c>
      <c r="J15" s="46">
        <f t="shared" si="2"/>
        <v>86</v>
      </c>
      <c r="K15" s="46">
        <f t="shared" si="2"/>
        <v>56</v>
      </c>
      <c r="L15" s="46">
        <f t="shared" si="2"/>
        <v>45</v>
      </c>
      <c r="M15" s="46">
        <f t="shared" si="2"/>
        <v>29</v>
      </c>
      <c r="N15" s="46">
        <f t="shared" si="2"/>
        <v>4</v>
      </c>
      <c r="O15" s="46">
        <f t="shared" si="2"/>
        <v>2</v>
      </c>
      <c r="P15" s="46">
        <f t="shared" si="2"/>
        <v>32</v>
      </c>
      <c r="Q15" s="46">
        <f t="shared" si="2"/>
        <v>24</v>
      </c>
      <c r="R15" s="46">
        <f t="shared" si="2"/>
        <v>8</v>
      </c>
      <c r="S15" s="46">
        <f t="shared" si="2"/>
        <v>4</v>
      </c>
      <c r="T15" s="46">
        <f t="shared" si="2"/>
        <v>9</v>
      </c>
      <c r="U15" s="46">
        <f t="shared" si="2"/>
        <v>6</v>
      </c>
      <c r="V15" s="46">
        <f t="shared" si="2"/>
        <v>47</v>
      </c>
      <c r="W15" s="46">
        <f t="shared" si="2"/>
        <v>36</v>
      </c>
      <c r="X15" s="55">
        <f t="shared" si="0"/>
        <v>1515</v>
      </c>
      <c r="Y15" s="47">
        <f t="shared" si="1"/>
        <v>994</v>
      </c>
      <c r="AA15" s="37"/>
      <c r="AB15" s="37"/>
      <c r="AC15" s="37"/>
      <c r="AD15" s="37"/>
      <c r="AE15" s="37"/>
    </row>
    <row r="16" spans="1:31" x14ac:dyDescent="0.3">
      <c r="A16" s="39" t="s">
        <v>31</v>
      </c>
      <c r="B16" s="17">
        <v>0</v>
      </c>
      <c r="C16" s="17">
        <v>0</v>
      </c>
      <c r="D16" s="17">
        <v>0</v>
      </c>
      <c r="E16" s="17">
        <v>0</v>
      </c>
      <c r="F16" s="13">
        <v>0</v>
      </c>
      <c r="G16" s="13">
        <v>0</v>
      </c>
      <c r="H16" s="17">
        <v>0</v>
      </c>
      <c r="I16" s="17">
        <v>0</v>
      </c>
      <c r="J16" s="17">
        <v>0</v>
      </c>
      <c r="K16" s="17">
        <v>0</v>
      </c>
      <c r="L16" s="17">
        <v>0</v>
      </c>
      <c r="M16" s="10">
        <v>0</v>
      </c>
      <c r="N16" s="17">
        <v>0</v>
      </c>
      <c r="O16" s="17">
        <v>0</v>
      </c>
      <c r="P16" s="17">
        <v>0</v>
      </c>
      <c r="Q16" s="17">
        <v>0</v>
      </c>
      <c r="R16" s="17">
        <v>0</v>
      </c>
      <c r="S16" s="17">
        <v>0</v>
      </c>
      <c r="T16" s="17">
        <v>0</v>
      </c>
      <c r="U16" s="17">
        <v>0</v>
      </c>
      <c r="V16" s="35">
        <v>2</v>
      </c>
      <c r="W16" s="56">
        <v>1</v>
      </c>
      <c r="X16" s="78">
        <f t="shared" si="0"/>
        <v>2</v>
      </c>
      <c r="Y16" s="79">
        <f t="shared" si="1"/>
        <v>1</v>
      </c>
      <c r="AA16" s="3"/>
      <c r="AB16" s="3"/>
      <c r="AC16" s="3"/>
    </row>
    <row r="17" spans="1:31" x14ac:dyDescent="0.3">
      <c r="A17" s="41" t="s">
        <v>32</v>
      </c>
      <c r="B17" s="18">
        <v>0</v>
      </c>
      <c r="C17" s="18">
        <v>0</v>
      </c>
      <c r="D17" s="18">
        <v>0</v>
      </c>
      <c r="E17" s="18">
        <v>0</v>
      </c>
      <c r="F17" s="18">
        <v>5</v>
      </c>
      <c r="G17" s="18">
        <v>5</v>
      </c>
      <c r="H17" s="18">
        <v>0</v>
      </c>
      <c r="I17" s="18">
        <v>0</v>
      </c>
      <c r="J17" s="18">
        <v>0</v>
      </c>
      <c r="K17" s="18">
        <v>0</v>
      </c>
      <c r="L17" s="18">
        <v>0</v>
      </c>
      <c r="M17" s="12">
        <v>0</v>
      </c>
      <c r="N17" s="18">
        <v>0</v>
      </c>
      <c r="O17" s="18">
        <v>0</v>
      </c>
      <c r="P17" s="18">
        <v>0</v>
      </c>
      <c r="Q17" s="18">
        <v>0</v>
      </c>
      <c r="R17" s="18">
        <v>0</v>
      </c>
      <c r="S17" s="18">
        <v>0</v>
      </c>
      <c r="T17" s="18">
        <v>0</v>
      </c>
      <c r="U17" s="18">
        <v>0</v>
      </c>
      <c r="V17" s="36">
        <v>0</v>
      </c>
      <c r="W17" s="57">
        <v>0</v>
      </c>
      <c r="X17" s="54">
        <f t="shared" si="0"/>
        <v>5</v>
      </c>
      <c r="Y17" s="27">
        <f t="shared" si="1"/>
        <v>5</v>
      </c>
    </row>
    <row r="18" spans="1:31" x14ac:dyDescent="0.3">
      <c r="A18" s="41" t="s">
        <v>33</v>
      </c>
      <c r="B18" s="18">
        <v>0</v>
      </c>
      <c r="C18" s="18">
        <v>0</v>
      </c>
      <c r="D18" s="18">
        <v>0</v>
      </c>
      <c r="E18" s="18">
        <v>0</v>
      </c>
      <c r="F18" s="18">
        <v>5</v>
      </c>
      <c r="G18" s="18">
        <v>5</v>
      </c>
      <c r="H18" s="18">
        <v>0</v>
      </c>
      <c r="I18" s="18">
        <v>0</v>
      </c>
      <c r="J18" s="18">
        <v>1</v>
      </c>
      <c r="K18" s="18">
        <v>1</v>
      </c>
      <c r="L18" s="18">
        <v>0</v>
      </c>
      <c r="M18" s="12">
        <v>0</v>
      </c>
      <c r="N18" s="18">
        <v>0</v>
      </c>
      <c r="O18" s="18">
        <v>0</v>
      </c>
      <c r="P18" s="18">
        <v>0</v>
      </c>
      <c r="Q18" s="18">
        <v>0</v>
      </c>
      <c r="R18" s="18">
        <v>0</v>
      </c>
      <c r="S18" s="18">
        <v>0</v>
      </c>
      <c r="T18" s="18">
        <v>0</v>
      </c>
      <c r="U18" s="18">
        <v>0</v>
      </c>
      <c r="V18" s="18">
        <v>0</v>
      </c>
      <c r="W18" s="27">
        <v>0</v>
      </c>
      <c r="X18" s="54">
        <f t="shared" si="0"/>
        <v>6</v>
      </c>
      <c r="Y18" s="27">
        <f t="shared" si="1"/>
        <v>6</v>
      </c>
    </row>
    <row r="19" spans="1:31" ht="13.5" thickBot="1" x14ac:dyDescent="0.35">
      <c r="A19" s="42" t="s">
        <v>34</v>
      </c>
      <c r="B19" s="22">
        <v>0</v>
      </c>
      <c r="C19" s="22">
        <v>0</v>
      </c>
      <c r="D19" s="22">
        <v>0</v>
      </c>
      <c r="E19" s="22">
        <v>0</v>
      </c>
      <c r="F19" s="22">
        <v>0</v>
      </c>
      <c r="G19" s="22">
        <v>0</v>
      </c>
      <c r="H19" s="22">
        <v>0</v>
      </c>
      <c r="I19" s="22">
        <v>0</v>
      </c>
      <c r="J19" s="22">
        <v>0</v>
      </c>
      <c r="K19" s="22">
        <v>0</v>
      </c>
      <c r="L19" s="22">
        <v>0</v>
      </c>
      <c r="M19" s="25">
        <v>0</v>
      </c>
      <c r="N19" s="22">
        <v>0</v>
      </c>
      <c r="O19" s="22">
        <v>0</v>
      </c>
      <c r="P19" s="22">
        <v>0</v>
      </c>
      <c r="Q19" s="22">
        <v>0</v>
      </c>
      <c r="R19" s="22">
        <v>0</v>
      </c>
      <c r="S19" s="22">
        <v>0</v>
      </c>
      <c r="T19" s="22">
        <v>0</v>
      </c>
      <c r="U19" s="22">
        <v>0</v>
      </c>
      <c r="V19" s="22">
        <v>0</v>
      </c>
      <c r="W19" s="28">
        <v>0</v>
      </c>
      <c r="X19" s="76">
        <f t="shared" si="0"/>
        <v>0</v>
      </c>
      <c r="Y19" s="77">
        <f t="shared" si="1"/>
        <v>0</v>
      </c>
    </row>
    <row r="20" spans="1:31" s="32" customFormat="1" ht="14.5" thickBot="1" x14ac:dyDescent="0.35">
      <c r="A20" s="45" t="s">
        <v>35</v>
      </c>
      <c r="B20" s="46">
        <f>SUM(B16:B19)</f>
        <v>0</v>
      </c>
      <c r="C20" s="46">
        <f t="shared" ref="C20:W20" si="3">SUM(C16:C19)</f>
        <v>0</v>
      </c>
      <c r="D20" s="46">
        <f t="shared" si="3"/>
        <v>0</v>
      </c>
      <c r="E20" s="46">
        <f t="shared" si="3"/>
        <v>0</v>
      </c>
      <c r="F20" s="46">
        <f t="shared" si="3"/>
        <v>10</v>
      </c>
      <c r="G20" s="46">
        <f t="shared" si="3"/>
        <v>10</v>
      </c>
      <c r="H20" s="46">
        <f t="shared" si="3"/>
        <v>0</v>
      </c>
      <c r="I20" s="46">
        <f t="shared" si="3"/>
        <v>0</v>
      </c>
      <c r="J20" s="46">
        <f t="shared" si="3"/>
        <v>1</v>
      </c>
      <c r="K20" s="46">
        <f t="shared" si="3"/>
        <v>1</v>
      </c>
      <c r="L20" s="46">
        <f t="shared" si="3"/>
        <v>0</v>
      </c>
      <c r="M20" s="46">
        <f t="shared" si="3"/>
        <v>0</v>
      </c>
      <c r="N20" s="46">
        <f t="shared" si="3"/>
        <v>0</v>
      </c>
      <c r="O20" s="46">
        <f t="shared" si="3"/>
        <v>0</v>
      </c>
      <c r="P20" s="46">
        <f t="shared" si="3"/>
        <v>0</v>
      </c>
      <c r="Q20" s="46">
        <f t="shared" si="3"/>
        <v>0</v>
      </c>
      <c r="R20" s="46">
        <f t="shared" si="3"/>
        <v>0</v>
      </c>
      <c r="S20" s="46">
        <f t="shared" si="3"/>
        <v>0</v>
      </c>
      <c r="T20" s="46">
        <f t="shared" si="3"/>
        <v>0</v>
      </c>
      <c r="U20" s="46">
        <f t="shared" si="3"/>
        <v>0</v>
      </c>
      <c r="V20" s="46">
        <f t="shared" si="3"/>
        <v>2</v>
      </c>
      <c r="W20" s="46">
        <f t="shared" si="3"/>
        <v>1</v>
      </c>
      <c r="X20" s="55">
        <f t="shared" si="0"/>
        <v>13</v>
      </c>
      <c r="Y20" s="47">
        <f t="shared" si="1"/>
        <v>12</v>
      </c>
      <c r="AA20" s="33"/>
      <c r="AB20" s="33"/>
      <c r="AC20" s="33"/>
      <c r="AD20" s="37"/>
      <c r="AE20" s="37"/>
    </row>
    <row r="21" spans="1:31" s="34" customFormat="1" ht="16" thickBot="1" x14ac:dyDescent="0.4">
      <c r="A21" s="48" t="s">
        <v>36</v>
      </c>
      <c r="B21" s="49">
        <f>SUM(B20,B15)</f>
        <v>889</v>
      </c>
      <c r="C21" s="49">
        <f t="shared" ref="C21:W21" si="4">SUM(C20,C15)</f>
        <v>581</v>
      </c>
      <c r="D21" s="49">
        <f t="shared" si="4"/>
        <v>134</v>
      </c>
      <c r="E21" s="49">
        <f t="shared" si="4"/>
        <v>90</v>
      </c>
      <c r="F21" s="49">
        <f t="shared" si="4"/>
        <v>211</v>
      </c>
      <c r="G21" s="49">
        <f t="shared" si="4"/>
        <v>138</v>
      </c>
      <c r="H21" s="49">
        <f t="shared" si="4"/>
        <v>60</v>
      </c>
      <c r="I21" s="49">
        <f t="shared" si="4"/>
        <v>38</v>
      </c>
      <c r="J21" s="49">
        <f t="shared" si="4"/>
        <v>87</v>
      </c>
      <c r="K21" s="49">
        <f t="shared" si="4"/>
        <v>57</v>
      </c>
      <c r="L21" s="49">
        <f t="shared" si="4"/>
        <v>45</v>
      </c>
      <c r="M21" s="49">
        <f t="shared" si="4"/>
        <v>29</v>
      </c>
      <c r="N21" s="49">
        <f t="shared" si="4"/>
        <v>4</v>
      </c>
      <c r="O21" s="49">
        <f t="shared" si="4"/>
        <v>2</v>
      </c>
      <c r="P21" s="49">
        <f t="shared" si="4"/>
        <v>32</v>
      </c>
      <c r="Q21" s="49">
        <f t="shared" si="4"/>
        <v>24</v>
      </c>
      <c r="R21" s="49">
        <f t="shared" si="4"/>
        <v>8</v>
      </c>
      <c r="S21" s="49">
        <f t="shared" si="4"/>
        <v>4</v>
      </c>
      <c r="T21" s="49">
        <f t="shared" si="4"/>
        <v>9</v>
      </c>
      <c r="U21" s="49">
        <f t="shared" si="4"/>
        <v>6</v>
      </c>
      <c r="V21" s="49">
        <f t="shared" si="4"/>
        <v>49</v>
      </c>
      <c r="W21" s="49">
        <f t="shared" si="4"/>
        <v>37</v>
      </c>
      <c r="X21" s="80">
        <f t="shared" si="0"/>
        <v>1528</v>
      </c>
      <c r="Y21" s="81">
        <f t="shared" si="1"/>
        <v>1006</v>
      </c>
      <c r="AD21" s="38"/>
      <c r="AE21" s="38"/>
    </row>
    <row r="22" spans="1:31" x14ac:dyDescent="0.3">
      <c r="AA22" s="6"/>
      <c r="AB22" s="6"/>
      <c r="AC22" s="6"/>
    </row>
    <row r="23" spans="1:31" x14ac:dyDescent="0.3">
      <c r="A23" s="1" t="s">
        <v>64</v>
      </c>
      <c r="Q23" s="5"/>
      <c r="R23" s="5"/>
      <c r="S23" s="5"/>
      <c r="T23" s="5"/>
      <c r="U23" s="5"/>
      <c r="X23" s="21"/>
    </row>
    <row r="24" spans="1:31" x14ac:dyDescent="0.3">
      <c r="A24" s="75" t="s">
        <v>62</v>
      </c>
      <c r="B24" s="75"/>
      <c r="C24" s="75"/>
      <c r="D24" s="75"/>
      <c r="E24" s="75"/>
      <c r="F24" s="75"/>
      <c r="G24" s="75"/>
      <c r="H24" s="75"/>
      <c r="I24" s="75"/>
      <c r="J24" s="75"/>
      <c r="K24" s="75"/>
      <c r="L24" s="75"/>
      <c r="M24" s="75"/>
      <c r="N24" s="75"/>
      <c r="O24" s="75"/>
      <c r="P24" s="75"/>
      <c r="Q24" s="5"/>
      <c r="R24" s="5"/>
      <c r="S24" s="5"/>
      <c r="T24" s="5"/>
      <c r="U24" s="5"/>
    </row>
    <row r="25" spans="1:31" x14ac:dyDescent="0.3">
      <c r="A25" s="75" t="s">
        <v>63</v>
      </c>
      <c r="B25" s="75"/>
      <c r="C25" s="75"/>
      <c r="D25" s="75"/>
      <c r="E25" s="75"/>
      <c r="F25" s="75"/>
      <c r="G25" s="75"/>
      <c r="H25" s="75"/>
      <c r="I25" s="75"/>
      <c r="J25" s="75"/>
      <c r="K25" s="75"/>
      <c r="L25" s="75"/>
      <c r="M25" s="75"/>
      <c r="N25" s="75"/>
      <c r="O25" s="75"/>
      <c r="P25" s="75"/>
    </row>
    <row r="26" spans="1:31" s="3" customFormat="1" ht="13.5" customHeight="1" x14ac:dyDescent="0.3">
      <c r="A26" s="1" t="s">
        <v>45</v>
      </c>
      <c r="B26" s="1"/>
      <c r="C26" s="1"/>
      <c r="D26" s="1"/>
      <c r="E26" s="1"/>
      <c r="F26" s="1"/>
      <c r="G26" s="1"/>
      <c r="H26" s="1"/>
      <c r="I26" s="1"/>
      <c r="J26" s="1"/>
      <c r="K26" s="1"/>
      <c r="L26" s="1"/>
      <c r="M26" s="1"/>
      <c r="N26" s="1"/>
      <c r="O26" s="1"/>
      <c r="P26" s="1"/>
      <c r="Q26" s="1"/>
      <c r="AA26" s="1"/>
      <c r="AB26" s="1"/>
      <c r="AC26" s="1"/>
    </row>
    <row r="27" spans="1:31" s="3" customFormat="1" ht="13.5" customHeight="1" x14ac:dyDescent="0.3">
      <c r="A27" s="1"/>
      <c r="B27" s="1"/>
      <c r="C27" s="1"/>
      <c r="D27" s="1"/>
      <c r="E27" s="1"/>
      <c r="F27" s="1"/>
      <c r="G27" s="1"/>
      <c r="H27" s="1"/>
      <c r="I27" s="1"/>
      <c r="J27" s="1"/>
      <c r="K27" s="1"/>
      <c r="L27" s="1"/>
      <c r="M27" s="1"/>
      <c r="N27" s="1"/>
      <c r="O27" s="1"/>
      <c r="P27" s="1"/>
      <c r="Q27" s="1"/>
      <c r="AA27" s="1"/>
      <c r="AB27" s="1"/>
      <c r="AC27" s="1"/>
    </row>
    <row r="28" spans="1:31" x14ac:dyDescent="0.3">
      <c r="A28" s="72" t="s">
        <v>37</v>
      </c>
      <c r="B28" s="72"/>
      <c r="C28" s="72"/>
      <c r="D28" s="72"/>
      <c r="E28" s="72"/>
      <c r="F28" s="72"/>
      <c r="G28" s="72"/>
      <c r="H28" s="72"/>
      <c r="I28" s="72"/>
      <c r="J28" s="72"/>
      <c r="K28" s="4"/>
      <c r="L28" s="3"/>
      <c r="M28" s="3"/>
      <c r="N28" s="3"/>
      <c r="O28" s="3"/>
      <c r="P28" s="3"/>
      <c r="AA28" s="3"/>
      <c r="AB28" s="3"/>
      <c r="AC28" s="3"/>
    </row>
  </sheetData>
  <mergeCells count="19">
    <mergeCell ref="A1:Y1"/>
    <mergeCell ref="V3:W4"/>
    <mergeCell ref="A2:A5"/>
    <mergeCell ref="T3:U4"/>
    <mergeCell ref="X2:X5"/>
    <mergeCell ref="R3:S4"/>
    <mergeCell ref="B2:W2"/>
    <mergeCell ref="Y2:Y5"/>
    <mergeCell ref="D3:E4"/>
    <mergeCell ref="A28:J28"/>
    <mergeCell ref="P3:Q4"/>
    <mergeCell ref="F3:G4"/>
    <mergeCell ref="J3:K4"/>
    <mergeCell ref="L3:M4"/>
    <mergeCell ref="N3:O4"/>
    <mergeCell ref="H3:I4"/>
    <mergeCell ref="B3:C4"/>
    <mergeCell ref="A25:P25"/>
    <mergeCell ref="A24:P24"/>
  </mergeCells>
  <phoneticPr fontId="0" type="noConversion"/>
  <pageMargins left="0.19685039370078741" right="0.19685039370078741" top="0.98425196850393704" bottom="0.78740157480314965" header="0" footer="0"/>
  <pageSetup paperSize="9" scale="4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25"/>
  <sheetViews>
    <sheetView zoomScaleNormal="100" workbookViewId="0">
      <selection sqref="A1:AH1"/>
    </sheetView>
  </sheetViews>
  <sheetFormatPr baseColWidth="10" defaultColWidth="11.453125" defaultRowHeight="13" x14ac:dyDescent="0.3"/>
  <cols>
    <col min="1" max="1" width="44.453125" style="3" customWidth="1"/>
    <col min="2" max="34" width="7.81640625" style="3" customWidth="1"/>
    <col min="35" max="16384" width="11.453125" style="3"/>
  </cols>
  <sheetData>
    <row r="1" spans="1:34" ht="27" customHeight="1" thickBot="1" x14ac:dyDescent="0.35">
      <c r="A1" s="73" t="s">
        <v>65</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row>
    <row r="2" spans="1:34" x14ac:dyDescent="0.3">
      <c r="A2" s="82" t="s">
        <v>46</v>
      </c>
      <c r="B2" s="96" t="s">
        <v>47</v>
      </c>
      <c r="C2" s="96"/>
      <c r="D2" s="96"/>
      <c r="E2" s="96" t="s">
        <v>48</v>
      </c>
      <c r="F2" s="96"/>
      <c r="G2" s="96"/>
      <c r="H2" s="96" t="s">
        <v>49</v>
      </c>
      <c r="I2" s="96"/>
      <c r="J2" s="96"/>
      <c r="K2" s="96" t="s">
        <v>50</v>
      </c>
      <c r="L2" s="96"/>
      <c r="M2" s="96"/>
      <c r="N2" s="96" t="s">
        <v>51</v>
      </c>
      <c r="O2" s="96"/>
      <c r="P2" s="96"/>
      <c r="Q2" s="96" t="s">
        <v>52</v>
      </c>
      <c r="R2" s="96"/>
      <c r="S2" s="96"/>
      <c r="T2" s="96" t="s">
        <v>53</v>
      </c>
      <c r="U2" s="96"/>
      <c r="V2" s="96"/>
      <c r="W2" s="96" t="s">
        <v>54</v>
      </c>
      <c r="X2" s="96"/>
      <c r="Y2" s="96"/>
      <c r="Z2" s="96" t="s">
        <v>55</v>
      </c>
      <c r="AA2" s="96"/>
      <c r="AB2" s="96"/>
      <c r="AC2" s="96" t="s">
        <v>56</v>
      </c>
      <c r="AD2" s="96"/>
      <c r="AE2" s="83"/>
      <c r="AF2" s="96" t="s">
        <v>57</v>
      </c>
      <c r="AG2" s="96"/>
      <c r="AH2" s="83"/>
    </row>
    <row r="3" spans="1:34" ht="12.75" customHeight="1" x14ac:dyDescent="0.3">
      <c r="A3" s="86"/>
      <c r="B3" s="87" t="s">
        <v>58</v>
      </c>
      <c r="C3" s="87" t="s">
        <v>59</v>
      </c>
      <c r="D3" s="88" t="s">
        <v>60</v>
      </c>
      <c r="E3" s="87" t="s">
        <v>58</v>
      </c>
      <c r="F3" s="87" t="s">
        <v>59</v>
      </c>
      <c r="G3" s="88" t="s">
        <v>60</v>
      </c>
      <c r="H3" s="87" t="s">
        <v>58</v>
      </c>
      <c r="I3" s="87" t="s">
        <v>59</v>
      </c>
      <c r="J3" s="88" t="s">
        <v>60</v>
      </c>
      <c r="K3" s="87" t="s">
        <v>58</v>
      </c>
      <c r="L3" s="87" t="s">
        <v>59</v>
      </c>
      <c r="M3" s="88" t="s">
        <v>60</v>
      </c>
      <c r="N3" s="87" t="s">
        <v>58</v>
      </c>
      <c r="O3" s="87" t="s">
        <v>59</v>
      </c>
      <c r="P3" s="88" t="s">
        <v>60</v>
      </c>
      <c r="Q3" s="87" t="s">
        <v>58</v>
      </c>
      <c r="R3" s="87" t="s">
        <v>59</v>
      </c>
      <c r="S3" s="88" t="s">
        <v>60</v>
      </c>
      <c r="T3" s="87" t="s">
        <v>58</v>
      </c>
      <c r="U3" s="87" t="s">
        <v>59</v>
      </c>
      <c r="V3" s="88" t="s">
        <v>60</v>
      </c>
      <c r="W3" s="87" t="s">
        <v>58</v>
      </c>
      <c r="X3" s="87" t="s">
        <v>59</v>
      </c>
      <c r="Y3" s="88" t="s">
        <v>60</v>
      </c>
      <c r="Z3" s="87" t="s">
        <v>58</v>
      </c>
      <c r="AA3" s="87" t="s">
        <v>59</v>
      </c>
      <c r="AB3" s="88" t="s">
        <v>60</v>
      </c>
      <c r="AC3" s="87" t="s">
        <v>58</v>
      </c>
      <c r="AD3" s="87" t="s">
        <v>59</v>
      </c>
      <c r="AE3" s="89" t="s">
        <v>60</v>
      </c>
      <c r="AF3" s="87" t="s">
        <v>58</v>
      </c>
      <c r="AG3" s="87" t="s">
        <v>59</v>
      </c>
      <c r="AH3" s="89" t="s">
        <v>60</v>
      </c>
    </row>
    <row r="4" spans="1:34" ht="13.5" thickBot="1" x14ac:dyDescent="0.35">
      <c r="A4" s="91"/>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5"/>
      <c r="AF4" s="98"/>
      <c r="AG4" s="98"/>
      <c r="AH4" s="95"/>
    </row>
    <row r="5" spans="1:34" x14ac:dyDescent="0.3">
      <c r="A5" s="39" t="s">
        <v>20</v>
      </c>
      <c r="B5" s="17">
        <v>214</v>
      </c>
      <c r="C5" s="10">
        <v>142</v>
      </c>
      <c r="D5" s="17">
        <v>356</v>
      </c>
      <c r="E5" s="17">
        <v>226</v>
      </c>
      <c r="F5" s="10">
        <v>194</v>
      </c>
      <c r="G5" s="17">
        <v>420</v>
      </c>
      <c r="H5" s="17">
        <v>222</v>
      </c>
      <c r="I5" s="17">
        <v>216</v>
      </c>
      <c r="J5" s="17">
        <v>438</v>
      </c>
      <c r="K5" s="17">
        <v>219</v>
      </c>
      <c r="L5" s="17">
        <v>229</v>
      </c>
      <c r="M5" s="17">
        <v>448</v>
      </c>
      <c r="N5" s="17">
        <v>155</v>
      </c>
      <c r="O5" s="17">
        <v>249</v>
      </c>
      <c r="P5" s="17">
        <v>404</v>
      </c>
      <c r="Q5" s="17">
        <v>173</v>
      </c>
      <c r="R5" s="17">
        <v>198</v>
      </c>
      <c r="S5" s="17">
        <v>371</v>
      </c>
      <c r="T5" s="17">
        <v>79</v>
      </c>
      <c r="U5" s="17">
        <v>122</v>
      </c>
      <c r="V5" s="17">
        <v>201</v>
      </c>
      <c r="W5" s="17">
        <v>247</v>
      </c>
      <c r="X5" s="17">
        <v>278</v>
      </c>
      <c r="Y5" s="17">
        <v>525</v>
      </c>
      <c r="Z5" s="17">
        <v>235</v>
      </c>
      <c r="AA5" s="17">
        <v>274</v>
      </c>
      <c r="AB5" s="17">
        <v>509</v>
      </c>
      <c r="AC5" s="17">
        <v>205</v>
      </c>
      <c r="AD5" s="17">
        <v>249</v>
      </c>
      <c r="AE5" s="17">
        <v>454</v>
      </c>
      <c r="AF5" s="17">
        <v>189</v>
      </c>
      <c r="AG5" s="17">
        <v>260</v>
      </c>
      <c r="AH5" s="26">
        <v>449</v>
      </c>
    </row>
    <row r="6" spans="1:34" x14ac:dyDescent="0.3">
      <c r="A6" s="41" t="s">
        <v>21</v>
      </c>
      <c r="B6" s="18">
        <v>275</v>
      </c>
      <c r="C6" s="12">
        <v>166</v>
      </c>
      <c r="D6" s="18">
        <v>441</v>
      </c>
      <c r="E6" s="18">
        <v>301</v>
      </c>
      <c r="F6" s="12">
        <v>206</v>
      </c>
      <c r="G6" s="18">
        <v>507</v>
      </c>
      <c r="H6" s="18">
        <v>291</v>
      </c>
      <c r="I6" s="18">
        <v>241</v>
      </c>
      <c r="J6" s="18">
        <v>532</v>
      </c>
      <c r="K6" s="18">
        <v>296</v>
      </c>
      <c r="L6" s="18">
        <v>207</v>
      </c>
      <c r="M6" s="18">
        <v>503</v>
      </c>
      <c r="N6" s="18">
        <v>321</v>
      </c>
      <c r="O6" s="18">
        <v>221</v>
      </c>
      <c r="P6" s="18">
        <v>542</v>
      </c>
      <c r="Q6" s="18">
        <v>314</v>
      </c>
      <c r="R6" s="18">
        <v>181</v>
      </c>
      <c r="S6" s="18">
        <v>495</v>
      </c>
      <c r="T6" s="18">
        <v>147</v>
      </c>
      <c r="U6" s="18">
        <v>119</v>
      </c>
      <c r="V6" s="18">
        <v>266</v>
      </c>
      <c r="W6" s="18">
        <v>351</v>
      </c>
      <c r="X6" s="18">
        <v>237</v>
      </c>
      <c r="Y6" s="18">
        <v>588</v>
      </c>
      <c r="Z6" s="18">
        <v>406</v>
      </c>
      <c r="AA6" s="18">
        <v>196</v>
      </c>
      <c r="AB6" s="18">
        <v>602</v>
      </c>
      <c r="AC6" s="18">
        <v>385</v>
      </c>
      <c r="AD6" s="18">
        <v>198</v>
      </c>
      <c r="AE6" s="18">
        <v>583</v>
      </c>
      <c r="AF6" s="18">
        <v>339</v>
      </c>
      <c r="AG6" s="18">
        <v>178</v>
      </c>
      <c r="AH6" s="27">
        <v>517</v>
      </c>
    </row>
    <row r="7" spans="1:34" x14ac:dyDescent="0.3">
      <c r="A7" s="41" t="s">
        <v>22</v>
      </c>
      <c r="B7" s="18">
        <v>200</v>
      </c>
      <c r="C7" s="12">
        <v>281</v>
      </c>
      <c r="D7" s="18">
        <v>481</v>
      </c>
      <c r="E7" s="18">
        <v>218</v>
      </c>
      <c r="F7" s="12">
        <v>275</v>
      </c>
      <c r="G7" s="18">
        <v>493</v>
      </c>
      <c r="H7" s="18">
        <v>258</v>
      </c>
      <c r="I7" s="18">
        <v>248</v>
      </c>
      <c r="J7" s="18">
        <v>506</v>
      </c>
      <c r="K7" s="18">
        <v>260</v>
      </c>
      <c r="L7" s="18">
        <v>287</v>
      </c>
      <c r="M7" s="18">
        <v>547</v>
      </c>
      <c r="N7" s="18">
        <v>273</v>
      </c>
      <c r="O7" s="18">
        <v>312</v>
      </c>
      <c r="P7" s="18">
        <v>585</v>
      </c>
      <c r="Q7" s="18">
        <v>264</v>
      </c>
      <c r="R7" s="18">
        <v>277</v>
      </c>
      <c r="S7" s="18">
        <v>541</v>
      </c>
      <c r="T7" s="18">
        <v>202</v>
      </c>
      <c r="U7" s="18">
        <v>158</v>
      </c>
      <c r="V7" s="18">
        <v>360</v>
      </c>
      <c r="W7" s="18">
        <v>323</v>
      </c>
      <c r="X7" s="18">
        <v>325</v>
      </c>
      <c r="Y7" s="18">
        <v>648</v>
      </c>
      <c r="Z7" s="18">
        <v>314</v>
      </c>
      <c r="AA7" s="18">
        <v>337</v>
      </c>
      <c r="AB7" s="18">
        <v>651</v>
      </c>
      <c r="AC7" s="18">
        <v>261</v>
      </c>
      <c r="AD7" s="18">
        <v>288</v>
      </c>
      <c r="AE7" s="18">
        <v>549</v>
      </c>
      <c r="AF7" s="18">
        <v>282</v>
      </c>
      <c r="AG7" s="18">
        <v>289</v>
      </c>
      <c r="AH7" s="27">
        <v>571</v>
      </c>
    </row>
    <row r="8" spans="1:34" x14ac:dyDescent="0.3">
      <c r="A8" s="41" t="s">
        <v>23</v>
      </c>
      <c r="B8" s="18">
        <v>38</v>
      </c>
      <c r="C8" s="12">
        <v>16</v>
      </c>
      <c r="D8" s="18">
        <v>54</v>
      </c>
      <c r="E8" s="18">
        <v>35</v>
      </c>
      <c r="F8" s="12">
        <v>26</v>
      </c>
      <c r="G8" s="18">
        <v>61</v>
      </c>
      <c r="H8" s="18">
        <v>25</v>
      </c>
      <c r="I8" s="18">
        <v>29</v>
      </c>
      <c r="J8" s="18">
        <v>54</v>
      </c>
      <c r="K8" s="18">
        <v>30</v>
      </c>
      <c r="L8" s="18">
        <v>46</v>
      </c>
      <c r="M8" s="18">
        <v>76</v>
      </c>
      <c r="N8" s="18">
        <v>38</v>
      </c>
      <c r="O8" s="18">
        <v>45</v>
      </c>
      <c r="P8" s="18">
        <v>83</v>
      </c>
      <c r="Q8" s="18">
        <v>46</v>
      </c>
      <c r="R8" s="18">
        <v>45</v>
      </c>
      <c r="S8" s="18">
        <v>91</v>
      </c>
      <c r="T8" s="18">
        <v>40</v>
      </c>
      <c r="U8" s="18">
        <v>22</v>
      </c>
      <c r="V8" s="18">
        <v>62</v>
      </c>
      <c r="W8" s="18">
        <v>63</v>
      </c>
      <c r="X8" s="18">
        <v>45</v>
      </c>
      <c r="Y8" s="18">
        <v>108</v>
      </c>
      <c r="Z8" s="18">
        <v>56</v>
      </c>
      <c r="AA8" s="18">
        <v>49</v>
      </c>
      <c r="AB8" s="18">
        <v>105</v>
      </c>
      <c r="AC8" s="18">
        <v>62</v>
      </c>
      <c r="AD8" s="18">
        <v>69</v>
      </c>
      <c r="AE8" s="18">
        <v>131</v>
      </c>
      <c r="AF8" s="18">
        <v>69</v>
      </c>
      <c r="AG8" s="18">
        <v>81</v>
      </c>
      <c r="AH8" s="27">
        <v>150</v>
      </c>
    </row>
    <row r="9" spans="1:34" x14ac:dyDescent="0.3">
      <c r="A9" s="41" t="s">
        <v>24</v>
      </c>
      <c r="B9" s="12">
        <v>0</v>
      </c>
      <c r="C9" s="12">
        <v>0</v>
      </c>
      <c r="D9" s="12">
        <v>0</v>
      </c>
      <c r="E9" s="12">
        <v>0</v>
      </c>
      <c r="F9" s="12">
        <v>0</v>
      </c>
      <c r="G9" s="12">
        <v>0</v>
      </c>
      <c r="H9" s="12">
        <v>0</v>
      </c>
      <c r="I9" s="12">
        <v>0</v>
      </c>
      <c r="J9" s="12">
        <v>0</v>
      </c>
      <c r="K9" s="18">
        <v>14</v>
      </c>
      <c r="L9" s="18">
        <v>13</v>
      </c>
      <c r="M9" s="18"/>
      <c r="N9" s="18">
        <v>22</v>
      </c>
      <c r="O9" s="18">
        <v>25</v>
      </c>
      <c r="P9" s="18">
        <v>47</v>
      </c>
      <c r="Q9" s="18">
        <v>11</v>
      </c>
      <c r="R9" s="18">
        <v>19</v>
      </c>
      <c r="S9" s="18">
        <v>30</v>
      </c>
      <c r="T9" s="18">
        <v>5</v>
      </c>
      <c r="U9" s="18">
        <v>9</v>
      </c>
      <c r="V9" s="18">
        <v>14</v>
      </c>
      <c r="W9" s="18">
        <v>31</v>
      </c>
      <c r="X9" s="18">
        <v>24</v>
      </c>
      <c r="Y9" s="18">
        <v>55</v>
      </c>
      <c r="Z9" s="18">
        <v>17</v>
      </c>
      <c r="AA9" s="18">
        <v>56</v>
      </c>
      <c r="AB9" s="18">
        <v>73</v>
      </c>
      <c r="AC9" s="18">
        <v>5</v>
      </c>
      <c r="AD9" s="18">
        <v>42</v>
      </c>
      <c r="AE9" s="18">
        <v>47</v>
      </c>
      <c r="AF9" s="18">
        <v>11</v>
      </c>
      <c r="AG9" s="18">
        <v>62</v>
      </c>
      <c r="AH9" s="27">
        <v>73</v>
      </c>
    </row>
    <row r="10" spans="1:34" x14ac:dyDescent="0.3">
      <c r="A10" s="41" t="s">
        <v>25</v>
      </c>
      <c r="B10" s="18">
        <v>417</v>
      </c>
      <c r="C10" s="12">
        <v>229</v>
      </c>
      <c r="D10" s="18">
        <v>646</v>
      </c>
      <c r="E10" s="18">
        <v>480</v>
      </c>
      <c r="F10" s="12">
        <v>268</v>
      </c>
      <c r="G10" s="18">
        <v>748</v>
      </c>
      <c r="H10" s="18">
        <v>450</v>
      </c>
      <c r="I10" s="18">
        <v>308</v>
      </c>
      <c r="J10" s="18">
        <v>758</v>
      </c>
      <c r="K10" s="18">
        <v>406</v>
      </c>
      <c r="L10" s="18">
        <v>291</v>
      </c>
      <c r="M10" s="18">
        <v>697</v>
      </c>
      <c r="N10" s="18">
        <v>614</v>
      </c>
      <c r="O10" s="18">
        <v>313</v>
      </c>
      <c r="P10" s="18">
        <v>927</v>
      </c>
      <c r="Q10" s="18">
        <v>538</v>
      </c>
      <c r="R10" s="18">
        <v>297</v>
      </c>
      <c r="S10" s="18">
        <v>835</v>
      </c>
      <c r="T10" s="18">
        <v>211</v>
      </c>
      <c r="U10" s="18">
        <v>129</v>
      </c>
      <c r="V10" s="18">
        <v>340</v>
      </c>
      <c r="W10" s="18">
        <v>471</v>
      </c>
      <c r="X10" s="18">
        <v>300</v>
      </c>
      <c r="Y10" s="18">
        <v>771</v>
      </c>
      <c r="Z10" s="18">
        <v>506</v>
      </c>
      <c r="AA10" s="18">
        <v>277</v>
      </c>
      <c r="AB10" s="18">
        <v>783</v>
      </c>
      <c r="AC10" s="18">
        <v>649</v>
      </c>
      <c r="AD10" s="18">
        <v>273</v>
      </c>
      <c r="AE10" s="18">
        <v>922</v>
      </c>
      <c r="AF10" s="18">
        <v>526</v>
      </c>
      <c r="AG10" s="18">
        <v>307</v>
      </c>
      <c r="AH10" s="27">
        <v>833</v>
      </c>
    </row>
    <row r="11" spans="1:34" x14ac:dyDescent="0.3">
      <c r="A11" s="41" t="s">
        <v>26</v>
      </c>
      <c r="B11" s="18">
        <v>42</v>
      </c>
      <c r="C11" s="12">
        <v>65</v>
      </c>
      <c r="D11" s="18">
        <v>107</v>
      </c>
      <c r="E11" s="18">
        <v>45</v>
      </c>
      <c r="F11" s="12">
        <v>52</v>
      </c>
      <c r="G11" s="18">
        <v>97</v>
      </c>
      <c r="H11" s="18">
        <v>53</v>
      </c>
      <c r="I11" s="18">
        <v>54</v>
      </c>
      <c r="J11" s="18">
        <v>107</v>
      </c>
      <c r="K11" s="18">
        <v>65</v>
      </c>
      <c r="L11" s="18">
        <v>56</v>
      </c>
      <c r="M11" s="18">
        <v>121</v>
      </c>
      <c r="N11" s="18">
        <v>67</v>
      </c>
      <c r="O11" s="18">
        <v>57</v>
      </c>
      <c r="P11" s="18">
        <v>124</v>
      </c>
      <c r="Q11" s="18">
        <v>48</v>
      </c>
      <c r="R11" s="18">
        <v>68</v>
      </c>
      <c r="S11" s="18">
        <v>116</v>
      </c>
      <c r="T11" s="18">
        <v>25</v>
      </c>
      <c r="U11" s="18">
        <v>16</v>
      </c>
      <c r="V11" s="18">
        <v>41</v>
      </c>
      <c r="W11" s="18">
        <v>63</v>
      </c>
      <c r="X11" s="18">
        <v>52</v>
      </c>
      <c r="Y11" s="18">
        <v>115</v>
      </c>
      <c r="Z11" s="18">
        <v>76</v>
      </c>
      <c r="AA11" s="18">
        <v>88</v>
      </c>
      <c r="AB11" s="18">
        <v>164</v>
      </c>
      <c r="AC11" s="18">
        <v>62</v>
      </c>
      <c r="AD11" s="18">
        <v>88</v>
      </c>
      <c r="AE11" s="18">
        <v>150</v>
      </c>
      <c r="AF11" s="18">
        <v>68</v>
      </c>
      <c r="AG11" s="18">
        <v>67</v>
      </c>
      <c r="AH11" s="27">
        <v>135</v>
      </c>
    </row>
    <row r="12" spans="1:34" x14ac:dyDescent="0.3">
      <c r="A12" s="41" t="s">
        <v>27</v>
      </c>
      <c r="B12" s="18">
        <v>159</v>
      </c>
      <c r="C12" s="12">
        <v>78</v>
      </c>
      <c r="D12" s="18">
        <v>237</v>
      </c>
      <c r="E12" s="18">
        <v>135</v>
      </c>
      <c r="F12" s="12">
        <v>105</v>
      </c>
      <c r="G12" s="18">
        <v>240</v>
      </c>
      <c r="H12" s="18">
        <v>159</v>
      </c>
      <c r="I12" s="18">
        <v>117</v>
      </c>
      <c r="J12" s="18">
        <v>276</v>
      </c>
      <c r="K12" s="18">
        <v>143</v>
      </c>
      <c r="L12" s="18">
        <v>121</v>
      </c>
      <c r="M12" s="18">
        <v>264</v>
      </c>
      <c r="N12" s="18">
        <v>169</v>
      </c>
      <c r="O12" s="18">
        <v>129</v>
      </c>
      <c r="P12" s="18">
        <v>298</v>
      </c>
      <c r="Q12" s="18">
        <v>122</v>
      </c>
      <c r="R12" s="18">
        <v>102</v>
      </c>
      <c r="S12" s="18">
        <v>224</v>
      </c>
      <c r="T12" s="18">
        <v>82</v>
      </c>
      <c r="U12" s="18">
        <v>56</v>
      </c>
      <c r="V12" s="18">
        <v>138</v>
      </c>
      <c r="W12" s="18">
        <v>212</v>
      </c>
      <c r="X12" s="18">
        <v>104</v>
      </c>
      <c r="Y12" s="18">
        <v>316</v>
      </c>
      <c r="Z12" s="18">
        <v>257</v>
      </c>
      <c r="AA12" s="18">
        <v>123</v>
      </c>
      <c r="AB12" s="18">
        <v>380</v>
      </c>
      <c r="AC12" s="18">
        <v>284</v>
      </c>
      <c r="AD12" s="18">
        <v>151</v>
      </c>
      <c r="AE12" s="18">
        <v>435</v>
      </c>
      <c r="AF12" s="18">
        <v>305</v>
      </c>
      <c r="AG12" s="18">
        <v>149</v>
      </c>
      <c r="AH12" s="27">
        <v>454</v>
      </c>
    </row>
    <row r="13" spans="1:34" x14ac:dyDescent="0.3">
      <c r="A13" s="41" t="s">
        <v>28</v>
      </c>
      <c r="B13" s="18">
        <v>84</v>
      </c>
      <c r="C13" s="12">
        <v>80</v>
      </c>
      <c r="D13" s="18">
        <v>164</v>
      </c>
      <c r="E13" s="18">
        <v>111</v>
      </c>
      <c r="F13" s="12">
        <v>96</v>
      </c>
      <c r="G13" s="18">
        <v>207</v>
      </c>
      <c r="H13" s="18">
        <v>115</v>
      </c>
      <c r="I13" s="18">
        <v>111</v>
      </c>
      <c r="J13" s="18">
        <v>226</v>
      </c>
      <c r="K13" s="18">
        <v>129</v>
      </c>
      <c r="L13" s="18">
        <v>114</v>
      </c>
      <c r="M13" s="18">
        <v>243</v>
      </c>
      <c r="N13" s="18">
        <v>130</v>
      </c>
      <c r="O13" s="18">
        <v>121</v>
      </c>
      <c r="P13" s="18">
        <v>251</v>
      </c>
      <c r="Q13" s="18">
        <v>102</v>
      </c>
      <c r="R13" s="18">
        <v>103</v>
      </c>
      <c r="S13" s="18">
        <v>205</v>
      </c>
      <c r="T13" s="18">
        <v>40</v>
      </c>
      <c r="U13" s="18">
        <v>26</v>
      </c>
      <c r="V13" s="18">
        <v>66</v>
      </c>
      <c r="W13" s="18">
        <v>135</v>
      </c>
      <c r="X13" s="18">
        <v>132</v>
      </c>
      <c r="Y13" s="18">
        <v>267</v>
      </c>
      <c r="Z13" s="18">
        <v>149</v>
      </c>
      <c r="AA13" s="18">
        <v>115</v>
      </c>
      <c r="AB13" s="18">
        <v>264</v>
      </c>
      <c r="AC13" s="18">
        <v>138</v>
      </c>
      <c r="AD13" s="18">
        <v>98</v>
      </c>
      <c r="AE13" s="18">
        <v>236</v>
      </c>
      <c r="AF13" s="18">
        <v>145</v>
      </c>
      <c r="AG13" s="18">
        <v>122</v>
      </c>
      <c r="AH13" s="27">
        <v>267</v>
      </c>
    </row>
    <row r="14" spans="1:34" s="61" customFormat="1" ht="13.5" thickBot="1" x14ac:dyDescent="0.35">
      <c r="A14" s="42" t="s">
        <v>29</v>
      </c>
      <c r="B14" s="20">
        <v>0</v>
      </c>
      <c r="C14" s="20">
        <v>0</v>
      </c>
      <c r="D14" s="59">
        <v>0</v>
      </c>
      <c r="E14" s="22">
        <v>126</v>
      </c>
      <c r="F14" s="20">
        <v>0</v>
      </c>
      <c r="G14" s="22">
        <v>126</v>
      </c>
      <c r="H14" s="22">
        <v>200</v>
      </c>
      <c r="I14" s="22">
        <v>0</v>
      </c>
      <c r="J14" s="22">
        <v>200</v>
      </c>
      <c r="K14" s="22">
        <v>172</v>
      </c>
      <c r="L14" s="22">
        <v>0</v>
      </c>
      <c r="M14" s="22">
        <v>172</v>
      </c>
      <c r="N14" s="22">
        <v>2</v>
      </c>
      <c r="O14" s="22">
        <v>0</v>
      </c>
      <c r="P14" s="22">
        <v>2</v>
      </c>
      <c r="Q14" s="22">
        <v>29</v>
      </c>
      <c r="R14" s="22">
        <v>0</v>
      </c>
      <c r="S14" s="22">
        <v>29</v>
      </c>
      <c r="T14" s="22">
        <v>29</v>
      </c>
      <c r="U14" s="22">
        <v>0</v>
      </c>
      <c r="V14" s="22">
        <v>29</v>
      </c>
      <c r="W14" s="22">
        <v>29</v>
      </c>
      <c r="X14" s="22">
        <v>0</v>
      </c>
      <c r="Y14" s="22">
        <v>29</v>
      </c>
      <c r="Z14" s="22">
        <v>150</v>
      </c>
      <c r="AA14" s="22">
        <v>0</v>
      </c>
      <c r="AB14" s="22">
        <v>150</v>
      </c>
      <c r="AC14" s="22">
        <v>41</v>
      </c>
      <c r="AD14" s="22">
        <v>0</v>
      </c>
      <c r="AE14" s="22">
        <v>41</v>
      </c>
      <c r="AF14" s="22">
        <v>1</v>
      </c>
      <c r="AG14" s="22">
        <v>0</v>
      </c>
      <c r="AH14" s="28">
        <v>1</v>
      </c>
    </row>
    <row r="15" spans="1:34" s="64" customFormat="1" ht="14.5" thickBot="1" x14ac:dyDescent="0.35">
      <c r="A15" s="45" t="s">
        <v>30</v>
      </c>
      <c r="B15" s="15">
        <f t="shared" ref="B15:G15" si="0">SUM(B5:B14)</f>
        <v>1429</v>
      </c>
      <c r="C15" s="15">
        <f t="shared" si="0"/>
        <v>1057</v>
      </c>
      <c r="D15" s="15">
        <f t="shared" si="0"/>
        <v>2486</v>
      </c>
      <c r="E15" s="15">
        <f t="shared" si="0"/>
        <v>1677</v>
      </c>
      <c r="F15" s="15">
        <f>SUM(F5:F14)</f>
        <v>1222</v>
      </c>
      <c r="G15" s="15">
        <f t="shared" si="0"/>
        <v>2899</v>
      </c>
      <c r="H15" s="15">
        <f t="shared" ref="H15:R15" si="1">SUM(H5:H14)</f>
        <v>1773</v>
      </c>
      <c r="I15" s="15">
        <f t="shared" si="1"/>
        <v>1324</v>
      </c>
      <c r="J15" s="15">
        <f t="shared" si="1"/>
        <v>3097</v>
      </c>
      <c r="K15" s="15">
        <f t="shared" si="1"/>
        <v>1734</v>
      </c>
      <c r="L15" s="15">
        <f t="shared" si="1"/>
        <v>1364</v>
      </c>
      <c r="M15" s="15">
        <f t="shared" si="1"/>
        <v>3071</v>
      </c>
      <c r="N15" s="15">
        <f t="shared" si="1"/>
        <v>1791</v>
      </c>
      <c r="O15" s="15">
        <f t="shared" si="1"/>
        <v>1472</v>
      </c>
      <c r="P15" s="15">
        <f t="shared" si="1"/>
        <v>3263</v>
      </c>
      <c r="Q15" s="15">
        <f t="shared" si="1"/>
        <v>1647</v>
      </c>
      <c r="R15" s="15">
        <f t="shared" si="1"/>
        <v>1290</v>
      </c>
      <c r="S15" s="15">
        <f t="shared" ref="S15:Y15" si="2">SUM(S5:S14)</f>
        <v>2937</v>
      </c>
      <c r="T15" s="15">
        <f t="shared" si="2"/>
        <v>860</v>
      </c>
      <c r="U15" s="15">
        <f t="shared" si="2"/>
        <v>657</v>
      </c>
      <c r="V15" s="15">
        <f t="shared" si="2"/>
        <v>1517</v>
      </c>
      <c r="W15" s="15">
        <f t="shared" si="2"/>
        <v>1925</v>
      </c>
      <c r="X15" s="15">
        <f t="shared" si="2"/>
        <v>1497</v>
      </c>
      <c r="Y15" s="15">
        <f t="shared" si="2"/>
        <v>3422</v>
      </c>
      <c r="Z15" s="15">
        <f>SUM(Z5:Z14)</f>
        <v>2166</v>
      </c>
      <c r="AA15" s="15">
        <f t="shared" ref="AA15:AB15" si="3">SUM(AA5:AA14)</f>
        <v>1515</v>
      </c>
      <c r="AB15" s="15">
        <f t="shared" si="3"/>
        <v>3681</v>
      </c>
      <c r="AC15" s="15">
        <f>SUM(AC5:AC14)</f>
        <v>2092</v>
      </c>
      <c r="AD15" s="15">
        <f t="shared" ref="AD15:AE15" si="4">SUM(AD5:AD14)</f>
        <v>1456</v>
      </c>
      <c r="AE15" s="15">
        <f t="shared" si="4"/>
        <v>3548</v>
      </c>
      <c r="AF15" s="15">
        <v>1935</v>
      </c>
      <c r="AG15" s="15">
        <v>1515</v>
      </c>
      <c r="AH15" s="65">
        <v>3450</v>
      </c>
    </row>
    <row r="16" spans="1:34" x14ac:dyDescent="0.3">
      <c r="A16" s="39" t="s">
        <v>31</v>
      </c>
      <c r="B16" s="17">
        <v>11</v>
      </c>
      <c r="C16" s="17">
        <v>23</v>
      </c>
      <c r="D16" s="17">
        <v>34</v>
      </c>
      <c r="E16" s="17">
        <v>19</v>
      </c>
      <c r="F16" s="17">
        <v>37</v>
      </c>
      <c r="G16" s="17">
        <v>56</v>
      </c>
      <c r="H16" s="17">
        <v>24</v>
      </c>
      <c r="I16" s="17">
        <v>34</v>
      </c>
      <c r="J16" s="17">
        <v>58</v>
      </c>
      <c r="K16" s="17">
        <v>23</v>
      </c>
      <c r="L16" s="17">
        <v>43</v>
      </c>
      <c r="M16" s="17">
        <v>66</v>
      </c>
      <c r="N16" s="17">
        <v>19</v>
      </c>
      <c r="O16" s="17">
        <v>31</v>
      </c>
      <c r="P16" s="17">
        <v>50</v>
      </c>
      <c r="Q16" s="17">
        <v>27</v>
      </c>
      <c r="R16" s="17">
        <v>32</v>
      </c>
      <c r="S16" s="17">
        <v>59</v>
      </c>
      <c r="T16" s="17">
        <v>11</v>
      </c>
      <c r="U16" s="17">
        <v>13</v>
      </c>
      <c r="V16" s="17">
        <v>24</v>
      </c>
      <c r="W16" s="17">
        <v>18</v>
      </c>
      <c r="X16" s="17">
        <v>36</v>
      </c>
      <c r="Y16" s="17">
        <v>54</v>
      </c>
      <c r="Z16" s="17">
        <v>11</v>
      </c>
      <c r="AA16" s="17">
        <v>3</v>
      </c>
      <c r="AB16" s="17">
        <v>14</v>
      </c>
      <c r="AC16" s="17">
        <v>12</v>
      </c>
      <c r="AD16" s="17">
        <v>3</v>
      </c>
      <c r="AE16" s="17">
        <v>15</v>
      </c>
      <c r="AF16" s="17">
        <v>0</v>
      </c>
      <c r="AG16" s="17">
        <v>2</v>
      </c>
      <c r="AH16" s="26">
        <v>2</v>
      </c>
    </row>
    <row r="17" spans="1:34" x14ac:dyDescent="0.3">
      <c r="A17" s="41" t="s">
        <v>32</v>
      </c>
      <c r="B17" s="11">
        <v>5</v>
      </c>
      <c r="C17" s="18">
        <v>0</v>
      </c>
      <c r="D17" s="11">
        <v>5</v>
      </c>
      <c r="E17" s="11">
        <v>3</v>
      </c>
      <c r="F17" s="18">
        <v>5</v>
      </c>
      <c r="G17" s="18">
        <v>8</v>
      </c>
      <c r="H17" s="11">
        <v>8</v>
      </c>
      <c r="I17" s="18">
        <v>3</v>
      </c>
      <c r="J17" s="18">
        <v>11</v>
      </c>
      <c r="K17" s="11">
        <v>3</v>
      </c>
      <c r="L17" s="18">
        <v>7</v>
      </c>
      <c r="M17" s="18">
        <v>10</v>
      </c>
      <c r="N17" s="18">
        <v>6</v>
      </c>
      <c r="O17" s="18">
        <v>6</v>
      </c>
      <c r="P17" s="18">
        <v>12</v>
      </c>
      <c r="Q17" s="18">
        <v>7</v>
      </c>
      <c r="R17" s="18">
        <v>2</v>
      </c>
      <c r="S17" s="18">
        <v>9</v>
      </c>
      <c r="T17" s="18">
        <v>0</v>
      </c>
      <c r="U17" s="18">
        <v>1</v>
      </c>
      <c r="V17" s="18">
        <v>1</v>
      </c>
      <c r="W17" s="18">
        <v>6</v>
      </c>
      <c r="X17" s="11">
        <v>2</v>
      </c>
      <c r="Y17" s="18">
        <v>8</v>
      </c>
      <c r="Z17" s="18">
        <v>9</v>
      </c>
      <c r="AA17" s="18">
        <v>7</v>
      </c>
      <c r="AB17" s="18">
        <v>16</v>
      </c>
      <c r="AC17" s="18">
        <v>9</v>
      </c>
      <c r="AD17" s="18">
        <v>9</v>
      </c>
      <c r="AE17" s="18">
        <v>18</v>
      </c>
      <c r="AF17" s="18">
        <v>6</v>
      </c>
      <c r="AG17" s="11">
        <v>5</v>
      </c>
      <c r="AH17" s="27">
        <v>11</v>
      </c>
    </row>
    <row r="18" spans="1:34" x14ac:dyDescent="0.3">
      <c r="A18" s="41" t="s">
        <v>33</v>
      </c>
      <c r="B18" s="11">
        <v>1</v>
      </c>
      <c r="C18" s="11">
        <v>5</v>
      </c>
      <c r="D18" s="11">
        <v>6</v>
      </c>
      <c r="E18" s="11">
        <v>0</v>
      </c>
      <c r="F18" s="11">
        <v>5</v>
      </c>
      <c r="G18" s="18">
        <v>5</v>
      </c>
      <c r="H18" s="11">
        <v>2</v>
      </c>
      <c r="I18" s="18">
        <v>5</v>
      </c>
      <c r="J18" s="18">
        <v>7</v>
      </c>
      <c r="K18" s="11">
        <v>1</v>
      </c>
      <c r="L18" s="18">
        <v>7</v>
      </c>
      <c r="M18" s="18">
        <v>8</v>
      </c>
      <c r="N18" s="18">
        <v>3</v>
      </c>
      <c r="O18" s="18">
        <v>5</v>
      </c>
      <c r="P18" s="18">
        <v>8</v>
      </c>
      <c r="Q18" s="18">
        <v>1</v>
      </c>
      <c r="R18" s="18">
        <v>5</v>
      </c>
      <c r="S18" s="18">
        <v>6</v>
      </c>
      <c r="T18" s="18">
        <v>0</v>
      </c>
      <c r="U18" s="18">
        <v>0</v>
      </c>
      <c r="V18" s="18">
        <v>0</v>
      </c>
      <c r="W18" s="18">
        <v>0</v>
      </c>
      <c r="X18" s="11">
        <v>7</v>
      </c>
      <c r="Y18" s="18">
        <v>7</v>
      </c>
      <c r="Z18" s="18">
        <v>4</v>
      </c>
      <c r="AA18" s="18">
        <v>3</v>
      </c>
      <c r="AB18" s="18">
        <v>7</v>
      </c>
      <c r="AC18" s="18">
        <v>1</v>
      </c>
      <c r="AD18" s="18">
        <v>7</v>
      </c>
      <c r="AE18" s="18">
        <v>8</v>
      </c>
      <c r="AF18" s="18">
        <v>3</v>
      </c>
      <c r="AG18" s="11">
        <v>6</v>
      </c>
      <c r="AH18" s="27">
        <v>9</v>
      </c>
    </row>
    <row r="19" spans="1:34" ht="13.5" thickBot="1" x14ac:dyDescent="0.35">
      <c r="A19" s="42" t="s">
        <v>34</v>
      </c>
      <c r="B19" s="20">
        <v>0</v>
      </c>
      <c r="C19" s="20">
        <v>0</v>
      </c>
      <c r="D19" s="20">
        <v>0</v>
      </c>
      <c r="E19" s="20">
        <v>0</v>
      </c>
      <c r="F19" s="20">
        <v>0</v>
      </c>
      <c r="G19" s="22">
        <v>0</v>
      </c>
      <c r="H19" s="20">
        <v>0</v>
      </c>
      <c r="I19" s="20">
        <v>0</v>
      </c>
      <c r="J19" s="22">
        <v>0</v>
      </c>
      <c r="K19" s="20">
        <v>0</v>
      </c>
      <c r="L19" s="20">
        <v>2</v>
      </c>
      <c r="M19" s="22">
        <v>2</v>
      </c>
      <c r="N19" s="22">
        <v>0</v>
      </c>
      <c r="O19" s="20">
        <v>0</v>
      </c>
      <c r="P19" s="22">
        <v>0</v>
      </c>
      <c r="Q19" s="22">
        <v>0</v>
      </c>
      <c r="R19" s="20">
        <v>0</v>
      </c>
      <c r="S19" s="22">
        <v>0</v>
      </c>
      <c r="T19" s="22">
        <v>0</v>
      </c>
      <c r="U19" s="20">
        <v>0</v>
      </c>
      <c r="V19" s="22">
        <v>0</v>
      </c>
      <c r="W19" s="22">
        <v>0</v>
      </c>
      <c r="X19" s="20">
        <v>0</v>
      </c>
      <c r="Y19" s="22">
        <v>0</v>
      </c>
      <c r="Z19" s="22">
        <v>0</v>
      </c>
      <c r="AA19" s="22">
        <v>0</v>
      </c>
      <c r="AB19" s="22">
        <v>0</v>
      </c>
      <c r="AC19" s="22">
        <v>1</v>
      </c>
      <c r="AD19" s="22">
        <v>0</v>
      </c>
      <c r="AE19" s="22">
        <v>1</v>
      </c>
      <c r="AF19" s="22">
        <v>0</v>
      </c>
      <c r="AG19" s="20">
        <v>0</v>
      </c>
      <c r="AH19" s="28">
        <v>0</v>
      </c>
    </row>
    <row r="20" spans="1:34" s="64" customFormat="1" ht="14.5" thickBot="1" x14ac:dyDescent="0.35">
      <c r="A20" s="45" t="s">
        <v>35</v>
      </c>
      <c r="B20" s="15">
        <f>SUM(B16:B19)</f>
        <v>17</v>
      </c>
      <c r="C20" s="15">
        <f>SUM(C16:C19)</f>
        <v>28</v>
      </c>
      <c r="D20" s="15">
        <f t="shared" ref="D20:D21" si="5">SUM(B20:C20)</f>
        <v>45</v>
      </c>
      <c r="E20" s="15">
        <f>SUM(E16:E19)</f>
        <v>22</v>
      </c>
      <c r="F20" s="15">
        <f>SUM(F16:F19)</f>
        <v>47</v>
      </c>
      <c r="G20" s="15">
        <f>SUM(G16:G19)</f>
        <v>69</v>
      </c>
      <c r="H20" s="15">
        <f>SUM(H16:H19)</f>
        <v>34</v>
      </c>
      <c r="I20" s="15">
        <f>SUM(I16:I19)</f>
        <v>42</v>
      </c>
      <c r="J20" s="15">
        <f>SUM(J16:J19)</f>
        <v>76</v>
      </c>
      <c r="K20" s="15">
        <f>SUM(K16:K19)</f>
        <v>27</v>
      </c>
      <c r="L20" s="15">
        <f>SUM(L16:L19)</f>
        <v>59</v>
      </c>
      <c r="M20" s="15">
        <f>SUM(M16:M19)</f>
        <v>86</v>
      </c>
      <c r="N20" s="15">
        <f>SUM(N16:N19)</f>
        <v>28</v>
      </c>
      <c r="O20" s="15">
        <f>SUM(O16:O19)</f>
        <v>42</v>
      </c>
      <c r="P20" s="15">
        <f>SUM(P16:P19)</f>
        <v>70</v>
      </c>
      <c r="Q20" s="15">
        <f>SUM(Q16:Q19)</f>
        <v>35</v>
      </c>
      <c r="R20" s="15">
        <f>SUM(R16:R19)</f>
        <v>39</v>
      </c>
      <c r="S20" s="15">
        <f>SUM(S16:S19)</f>
        <v>74</v>
      </c>
      <c r="T20" s="15">
        <f>SUM(T16:T19)</f>
        <v>11</v>
      </c>
      <c r="U20" s="15">
        <f>SUM(U16:U19)</f>
        <v>14</v>
      </c>
      <c r="V20" s="15">
        <f>SUM(V16:V19)</f>
        <v>25</v>
      </c>
      <c r="W20" s="15">
        <f>SUM(W16:W19)</f>
        <v>24</v>
      </c>
      <c r="X20" s="15">
        <f>SUM(X16:X19)</f>
        <v>45</v>
      </c>
      <c r="Y20" s="15">
        <f>SUM(Y16:Y19)</f>
        <v>69</v>
      </c>
      <c r="Z20" s="15">
        <f>SUM(Z16:Z19)</f>
        <v>24</v>
      </c>
      <c r="AA20" s="15">
        <f>SUM(AA16:AA19)</f>
        <v>13</v>
      </c>
      <c r="AB20" s="15">
        <f>SUM(AB16:AB19)</f>
        <v>37</v>
      </c>
      <c r="AC20" s="15">
        <f>SUM(AC16:AC19)</f>
        <v>23</v>
      </c>
      <c r="AD20" s="15">
        <f>SUM(AD16:AD19)</f>
        <v>19</v>
      </c>
      <c r="AE20" s="15">
        <f>SUM(AE16:AE19)</f>
        <v>42</v>
      </c>
      <c r="AF20" s="15">
        <v>9</v>
      </c>
      <c r="AG20" s="15">
        <v>13</v>
      </c>
      <c r="AH20" s="65">
        <v>22</v>
      </c>
    </row>
    <row r="21" spans="1:34" s="62" customFormat="1" ht="16" thickBot="1" x14ac:dyDescent="0.4">
      <c r="A21" s="60" t="s">
        <v>36</v>
      </c>
      <c r="B21" s="16">
        <f>SUM(B15,B20,B14)</f>
        <v>1446</v>
      </c>
      <c r="C21" s="16">
        <f>SUM(C14,C20,C15)</f>
        <v>1085</v>
      </c>
      <c r="D21" s="16">
        <f t="shared" si="5"/>
        <v>2531</v>
      </c>
      <c r="E21" s="16">
        <f>SUM(E20,E15)</f>
        <v>1699</v>
      </c>
      <c r="F21" s="16">
        <f>SUM(F20,F15)</f>
        <v>1269</v>
      </c>
      <c r="G21" s="16">
        <f>SUM(G20,G15)</f>
        <v>2968</v>
      </c>
      <c r="H21" s="16">
        <f>SUM(H20,H15)</f>
        <v>1807</v>
      </c>
      <c r="I21" s="16">
        <f>SUM(I20,I15)</f>
        <v>1366</v>
      </c>
      <c r="J21" s="16">
        <f>SUM(J15,J20)</f>
        <v>3173</v>
      </c>
      <c r="K21" s="16">
        <f>SUM(K20,K15)</f>
        <v>1761</v>
      </c>
      <c r="L21" s="16">
        <f>SUM(L20,L15)</f>
        <v>1423</v>
      </c>
      <c r="M21" s="16">
        <f>SUM(M20,M15)</f>
        <v>3157</v>
      </c>
      <c r="N21" s="16">
        <f>SUM(N20,N15)</f>
        <v>1819</v>
      </c>
      <c r="O21" s="16">
        <f>SUM(O20,O15)</f>
        <v>1514</v>
      </c>
      <c r="P21" s="16">
        <f>SUM(P20,P15)</f>
        <v>3333</v>
      </c>
      <c r="Q21" s="16">
        <f>SUM(Q15,Q20)</f>
        <v>1682</v>
      </c>
      <c r="R21" s="16">
        <f>SUM(R20,R15)</f>
        <v>1329</v>
      </c>
      <c r="S21" s="16">
        <f>SUM(S15,S20)</f>
        <v>3011</v>
      </c>
      <c r="T21" s="16">
        <f>SUM(T15,T20)</f>
        <v>871</v>
      </c>
      <c r="U21" s="16">
        <f>SUM(U20,U15)</f>
        <v>671</v>
      </c>
      <c r="V21" s="16">
        <f>SUM(V15,V20)</f>
        <v>1542</v>
      </c>
      <c r="W21" s="16">
        <f>SUM(W15,W20)</f>
        <v>1949</v>
      </c>
      <c r="X21" s="16">
        <f>SUM(X20,X15)</f>
        <v>1542</v>
      </c>
      <c r="Y21" s="16">
        <f>SUM(Y15,Y20)</f>
        <v>3491</v>
      </c>
      <c r="Z21" s="16">
        <f>SUM(Z15,Z20)</f>
        <v>2190</v>
      </c>
      <c r="AA21" s="16">
        <f>SUM(AA15,AA20)</f>
        <v>1528</v>
      </c>
      <c r="AB21" s="16">
        <f>SUM(AB15,AB20)</f>
        <v>3718</v>
      </c>
      <c r="AC21" s="16">
        <f>SUM(AC20,AC15)</f>
        <v>2115</v>
      </c>
      <c r="AD21" s="16">
        <f>SUM(AD20,AD15)</f>
        <v>1475</v>
      </c>
      <c r="AE21" s="16">
        <f>SUM(AE20,AE15)</f>
        <v>3590</v>
      </c>
      <c r="AF21" s="16">
        <v>1944</v>
      </c>
      <c r="AG21" s="16">
        <v>1528</v>
      </c>
      <c r="AH21" s="66">
        <v>3472</v>
      </c>
    </row>
    <row r="23" spans="1:34" x14ac:dyDescent="0.3">
      <c r="A23" s="4" t="s">
        <v>37</v>
      </c>
      <c r="D23" s="63"/>
    </row>
    <row r="25" spans="1:34" x14ac:dyDescent="0.3">
      <c r="D25" s="63"/>
    </row>
  </sheetData>
  <mergeCells count="46">
    <mergeCell ref="A1:AH1"/>
    <mergeCell ref="AC2:AE2"/>
    <mergeCell ref="AC3:AC4"/>
    <mergeCell ref="AD3:AD4"/>
    <mergeCell ref="AE3:AE4"/>
    <mergeCell ref="Z2:AB2"/>
    <mergeCell ref="Z3:Z4"/>
    <mergeCell ref="AA3:AA4"/>
    <mergeCell ref="AB3:AB4"/>
    <mergeCell ref="W2:Y2"/>
    <mergeCell ref="W3:W4"/>
    <mergeCell ref="X3:X4"/>
    <mergeCell ref="Y3:Y4"/>
    <mergeCell ref="K3:K4"/>
    <mergeCell ref="E2:G2"/>
    <mergeCell ref="J3:J4"/>
    <mergeCell ref="N2:P2"/>
    <mergeCell ref="E3:E4"/>
    <mergeCell ref="T3:T4"/>
    <mergeCell ref="U3:U4"/>
    <mergeCell ref="N3:N4"/>
    <mergeCell ref="D3:D4"/>
    <mergeCell ref="G3:G4"/>
    <mergeCell ref="B3:B4"/>
    <mergeCell ref="F3:F4"/>
    <mergeCell ref="AF2:AH2"/>
    <mergeCell ref="AF3:AF4"/>
    <mergeCell ref="AG3:AG4"/>
    <mergeCell ref="AH3:AH4"/>
    <mergeCell ref="H2:J2"/>
    <mergeCell ref="P3:P4"/>
    <mergeCell ref="L3:L4"/>
    <mergeCell ref="M3:M4"/>
    <mergeCell ref="H3:H4"/>
    <mergeCell ref="I3:I4"/>
    <mergeCell ref="K2:M2"/>
    <mergeCell ref="T2:V2"/>
    <mergeCell ref="Q2:S2"/>
    <mergeCell ref="Q3:Q4"/>
    <mergeCell ref="R3:R4"/>
    <mergeCell ref="V3:V4"/>
    <mergeCell ref="C3:C4"/>
    <mergeCell ref="B2:D2"/>
    <mergeCell ref="S3:S4"/>
    <mergeCell ref="O3:O4"/>
    <mergeCell ref="A2:A4"/>
  </mergeCells>
  <pageMargins left="0.11811023622047245" right="0.11811023622047245" top="0.74803149606299213" bottom="0.74803149606299213" header="0.31496062992125984" footer="0.31496062992125984"/>
  <pageSetup paperSize="9" scale="61" fitToHeight="0" orientation="landscape" r:id="rId1"/>
  <ignoredErrors>
    <ignoredError sqref="E15:M15 E21:K21 T15:Y15 E20:K20 T20:Y20 Q15:R15 Q20:R20 Q21:Y21" formula="1"/>
    <ignoredError sqref="D15 D20:D21 S20 S15" formula="1"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7D75C2EE913548833434D60D23A6AC" ma:contentTypeVersion="18" ma:contentTypeDescription="Crear nuevo documento." ma:contentTypeScope="" ma:versionID="29c6ee474716ed828d2f1e6dd064b344">
  <xsd:schema xmlns:xsd="http://www.w3.org/2001/XMLSchema" xmlns:xs="http://www.w3.org/2001/XMLSchema" xmlns:p="http://schemas.microsoft.com/office/2006/metadata/properties" xmlns:ns2="3e666453-5ad6-4dd9-8780-dd4be35bdfbf" xmlns:ns3="cdaa7296-2bf8-4900-9185-210db1a146f7" targetNamespace="http://schemas.microsoft.com/office/2006/metadata/properties" ma:root="true" ma:fieldsID="d629fd9ce43a0bd416345f56fcb350e1" ns2:_="" ns3:_="">
    <xsd:import namespace="3e666453-5ad6-4dd9-8780-dd4be35bdfbf"/>
    <xsd:import namespace="cdaa7296-2bf8-4900-9185-210db1a146f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TaxCatchAll" minOccurs="0"/>
                <xsd:element ref="ns2:lcf76f155ced4ddcb4097134ff3c332f" minOccurs="0"/>
                <xsd:element ref="ns2:MediaServiceOCR" minOccurs="0"/>
                <xsd:element ref="ns2:MediaServiceSearchProperties" minOccurs="0"/>
                <xsd:element ref="ns2:MediaServiceObjectDetectorVersion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666453-5ad6-4dd9-8780-dd4be35bdf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98d204fa-6c57-4ed6-bc91-93595ac1d65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aa7296-2bf8-4900-9185-210db1a146f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9f6c8b6-0de3-4ca1-9f77-bc11bbbabd28}" ma:internalName="TaxCatchAll" ma:showField="CatchAllData" ma:web="cdaa7296-2bf8-4900-9185-210db1a146f7">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daa7296-2bf8-4900-9185-210db1a146f7" xsi:nil="true"/>
    <lcf76f155ced4ddcb4097134ff3c332f xmlns="3e666453-5ad6-4dd9-8780-dd4be35bdf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5D9EC4C-A2EF-4FEF-8BBA-330250EE44EE}">
  <ds:schemaRefs>
    <ds:schemaRef ds:uri="http://schemas.microsoft.com/sharepoint/v3/contenttype/forms"/>
  </ds:schemaRefs>
</ds:datastoreItem>
</file>

<file path=customXml/itemProps2.xml><?xml version="1.0" encoding="utf-8"?>
<ds:datastoreItem xmlns:ds="http://schemas.openxmlformats.org/officeDocument/2006/customXml" ds:itemID="{C8229FDB-DF58-4DAB-A388-64CC3CBCE1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666453-5ad6-4dd9-8780-dd4be35bdfbf"/>
    <ds:schemaRef ds:uri="cdaa7296-2bf8-4900-9185-210db1a146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E4A1E0-ED9B-48E9-A5DC-B747773A8E5B}">
  <ds:schemaRefs>
    <ds:schemaRef ds:uri="http://purl.org/dc/dcmitype/"/>
    <ds:schemaRef ds:uri="3e666453-5ad6-4dd9-8780-dd4be35bdfbf"/>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cdaa7296-2bf8-4900-9185-210db1a146f7"/>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ÍNDICE</vt:lpstr>
      <vt:lpstr>Movilidad 24-25</vt:lpstr>
      <vt:lpstr>Entradas 24-25</vt:lpstr>
      <vt:lpstr>Salidas 24-25</vt:lpstr>
      <vt:lpstr>Evolución totales</vt:lpstr>
      <vt:lpstr>'Entradas 24-25'!Área_de_impresión</vt:lpstr>
      <vt:lpstr>'Movilidad 24-25'!Área_de_impresión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Alberto Lanzas Sánchez</cp:lastModifiedBy>
  <cp:revision/>
  <dcterms:created xsi:type="dcterms:W3CDTF">1996-11-27T10:00:04Z</dcterms:created>
  <dcterms:modified xsi:type="dcterms:W3CDTF">2026-04-29T12:32:29Z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0x010100EE7D75C2EE913548833434D60D23A6AC</vt:lpwstr>
  </property>
  <property fmtid="{D5CDD505-2E9C-101B-9397-08002B2CF9AE}" pid="3" name="MediaServiceImageTags">
    <vt:lpwstr/>
  </property>
</Properties>
</file>