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auam.sharepoint.com/sites/UAMSERIM/Documentos compartidos/SERIM/Convocatoria Movilidad No Europea/Convocatoria 26-27/2- Bases y Anexos/"/>
    </mc:Choice>
  </mc:AlternateContent>
  <xr:revisionPtr revIDLastSave="749" documentId="8_{27AF2DCD-9AE2-41B5-8BF7-17BCCC265AE3}" xr6:coauthVersionLast="47" xr6:coauthVersionMax="47" xr10:uidLastSave="{B554984A-7314-4757-923A-8A0FECD3C264}"/>
  <bookViews>
    <workbookView xWindow="-120" yWindow="-120" windowWidth="29040" windowHeight="15720" xr2:uid="{00000000-000D-0000-FFFF-FFFF00000000}"/>
  </bookViews>
  <sheets>
    <sheet name="E+KA171" sheetId="1" r:id="rId1"/>
    <sheet name="Nota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 l="1"/>
  <c r="T17" i="1"/>
  <c r="R11" i="1"/>
  <c r="T11" i="1" s="1"/>
  <c r="T8" i="1" l="1"/>
  <c r="T9" i="1"/>
  <c r="T13" i="1"/>
  <c r="T14" i="1"/>
  <c r="T15" i="1"/>
  <c r="T18" i="1"/>
  <c r="T19" i="1"/>
  <c r="T20" i="1"/>
  <c r="T7" i="1"/>
  <c r="T5" i="1"/>
  <c r="T6" i="1"/>
  <c r="T4" i="1"/>
  <c r="T12" i="1"/>
  <c r="T16" i="1"/>
  <c r="T2" i="1" l="1"/>
  <c r="S10" i="1"/>
  <c r="R10" i="1" l="1"/>
  <c r="T10" i="1" s="1"/>
</calcChain>
</file>

<file path=xl/sharedStrings.xml><?xml version="1.0" encoding="utf-8"?>
<sst xmlns="http://schemas.openxmlformats.org/spreadsheetml/2006/main" count="312" uniqueCount="106">
  <si>
    <t>País</t>
  </si>
  <si>
    <t>Tipo</t>
  </si>
  <si>
    <t>Japón</t>
  </si>
  <si>
    <t>Singapur</t>
  </si>
  <si>
    <t>Chile</t>
  </si>
  <si>
    <t>Colombia</t>
  </si>
  <si>
    <t>Uruguay</t>
  </si>
  <si>
    <t>The University of Hong Kong</t>
  </si>
  <si>
    <t>Duración</t>
  </si>
  <si>
    <t>Doctorado</t>
  </si>
  <si>
    <t>5 meses</t>
  </si>
  <si>
    <t>Grado</t>
  </si>
  <si>
    <t>FACULTAD: Ciencias</t>
  </si>
  <si>
    <t>FACULTAD: Derecho</t>
  </si>
  <si>
    <t>FACULTAD: Económicas</t>
  </si>
  <si>
    <t>FACULTAD: EPS</t>
  </si>
  <si>
    <t>FACULTAD: Filosofía y Letras</t>
  </si>
  <si>
    <t>FACULTAD: Medicina</t>
  </si>
  <si>
    <t>FACULTAD: Profesorado</t>
  </si>
  <si>
    <t>FACULTAD: Psicología</t>
  </si>
  <si>
    <t>SÍ</t>
  </si>
  <si>
    <t>NO</t>
  </si>
  <si>
    <t>China</t>
  </si>
  <si>
    <t>Requisitos de idioma</t>
  </si>
  <si>
    <t>N/A</t>
  </si>
  <si>
    <t>TOKIO UNIVERSITY OF FOREIGN STUDIES (TUFS)</t>
  </si>
  <si>
    <t>UNIVERSIDAD NACIONAL DE SEÚL</t>
  </si>
  <si>
    <t>Corea del Sur</t>
  </si>
  <si>
    <t>UNIVERSIDAD NACIONAL DE SINGAPUR</t>
  </si>
  <si>
    <t>UNIVERSIDAD NATIONAL NORMAL DE TAIWAN</t>
  </si>
  <si>
    <t>UNIVERSIDAD DE LA REPÚBLICA</t>
  </si>
  <si>
    <t>UNIVERSIDAD DE MASSACHUSETTS BOSTON</t>
  </si>
  <si>
    <t>Taiwán</t>
  </si>
  <si>
    <t>Este listado ha sido elaborado en base a la información ofrecida por la universidad de destino. No obstante, una vez seleccionados los estudiantes deberán tramitar su admisión. La decisión final sobre admisión del estudiante dependerá de la universidad de destino</t>
  </si>
  <si>
    <t>Los estudiantes seleccionados deberán pasar por un proceso de admisión de la universidad de destino.  En el caso de los estudiantes de Doctorado este proceso requiere más documentación del estudiante para el estudio y en su caso aprobación por parte del coordinador de doctorado de la universidad de destino</t>
  </si>
  <si>
    <t xml:space="preserve">Los requsitos de idioma y académicos son los que exige la UAM para poder ser adjudicatario de una plaza, conforme con los requisitos generales establecidos por la universidad de destino. </t>
  </si>
  <si>
    <t>Albania</t>
  </si>
  <si>
    <t>Bosnia y Herzegovina</t>
  </si>
  <si>
    <t>Kosovo</t>
  </si>
  <si>
    <t>Montenegro</t>
  </si>
  <si>
    <t>Universidad de Tirana</t>
  </si>
  <si>
    <t>Universidad de Sarajevo</t>
  </si>
  <si>
    <t>Universidad de Pristina</t>
  </si>
  <si>
    <t>Jordania</t>
  </si>
  <si>
    <t>Northwestern Polytechnical University</t>
  </si>
  <si>
    <t>UNIVERSIDAD DE CHILE</t>
  </si>
  <si>
    <t>ESCUELA DOCTORADO</t>
  </si>
  <si>
    <t>Sí</t>
  </si>
  <si>
    <t xml:space="preserve">Oferta de cursos en inglés: https://uni-pr.edu/page.aspx?id=1,223
Oferta en otros idiomas: https://uni-pr.edu/page.aspx?id=1,185
Factsheet: https://uni-pr.edu/page.aspx?id=1,69 </t>
  </si>
  <si>
    <t>SI</t>
  </si>
  <si>
    <t>Solo PhD</t>
  </si>
  <si>
    <t>NOTA MEDIA MÍNIMO: 7,0</t>
  </si>
  <si>
    <t>Antes de solicitar el estudiante debe asegurarse de que la universidad ofrece cursos que encajan con su trayectoria académica en la UAM y puede hacer un acuerdo de estudios viable. Puede consultar información en la web (link en la columna Universidad) y en Factsheet: https://www.uam.es/uam/internacional/movildad-estudiantes/erasmus-ka107</t>
  </si>
  <si>
    <t>UNIVERSIDAD</t>
  </si>
  <si>
    <t>Grado
Máster
Doctorado</t>
  </si>
  <si>
    <t xml:space="preserve">Exchanges open to: Law, Economy, Humanities, Natural Sciences, Foreign Languages, History and European Studies. 
</t>
  </si>
  <si>
    <t>INGLÉS B2
The language of teaching is Bosnian/Croatian/Serbian. Some study programs are offered in English, while many modules are provided in “friendly English”, meaning classes are in the local language; still, private consultations, tutorship, research, final work, and exams can be done in English.</t>
  </si>
  <si>
    <t>INGLÉS B2</t>
  </si>
  <si>
    <t>Faculty of Arts and Humanities: Department for Romance Languages, the Department for English Language and Literature, the Department for Oriental Languages and Literature, and the Translational Study Department 
https://international.unsa.ba/modules-in-english/</t>
  </si>
  <si>
    <t>Universidad de Montenegro</t>
  </si>
  <si>
    <t>Plazas/Ayudas</t>
  </si>
  <si>
    <t>Ayuda viaje E+KA171 (según banda distancia)</t>
  </si>
  <si>
    <t>Ayuda individual E+KA171</t>
  </si>
  <si>
    <t>Ayuda adicional  menos oportunidades*</t>
  </si>
  <si>
    <t>Oferta cursos en inglés: https://www.ucg.ac.me/objava/blog/19379/objava/120044-course-catalogues-for-courses-offered-in-english-language 
Oferta cursos para estudiantes Erasmus: https://www.ucg.ac.me/objava/blog/19379/objava/120046-academic-offer-for-erasmus-students</t>
  </si>
  <si>
    <t>INGLÉS O COREANO:
English Language: 
- TOEFL (ibt): 88 or above; 
- IELTS 6.0 or above; 
- TEPS 560 or above
Korean Language: 
- TOPIK Level 5 or above</t>
  </si>
  <si>
    <t>INGLÉS:
- TOEFL (IBT) 79-80 / TOEFL (CBT) 213  
- IELTS score 6</t>
  </si>
  <si>
    <t>Oferta limitada de cursos en Psicología y ADE 
College of Management exige pre-requisitos de admisión. 
For the specific scores required by UMass Boston departments and colleges, check: https://www.umb.edu/admissions/graduate-students/apply/international-graduate-applicants/ No psicología clínica
Oferta limitada en ADE y Educación</t>
  </si>
  <si>
    <t xml:space="preserve">INGLÉS:
- IELTS 6,5. 
- TOEFL (ibt): 93 / TOEFL (pbt): 583
- Cambridge Advanced English C1 grade C or an overall score of 180.
- Cambridge Proficiency in English C2 overall score of 180.
</t>
  </si>
  <si>
    <t>Language certificates must be within 2 years after the test date</t>
  </si>
  <si>
    <t>Información académica/ Otra información de interés</t>
  </si>
  <si>
    <t>EEUU</t>
  </si>
  <si>
    <t>NOTA MEDIA: MÍNIMO 7 (GRADO) / Facultad de CCEE: Excluido ADE</t>
  </si>
  <si>
    <t xml:space="preserve">Solo Doctorado </t>
  </si>
  <si>
    <t>Solo Doctorado</t>
  </si>
  <si>
    <t>The University of Jordan</t>
  </si>
  <si>
    <t xml:space="preserve">INGLÉS O JAPONÉS:
- INGLÉS: CEFR (Common European Framework of Reference for Languages) B2: : TOEFL (iBT), IELTS, TOEIC, Cambridge English.
- JAPONÉS:  Japanese: N2 of Japanese Language Proficiency Test </t>
  </si>
  <si>
    <t xml:space="preserve">INGLÉS B2 </t>
  </si>
  <si>
    <t>6 meses</t>
  </si>
  <si>
    <t>INGLÉS:                                                                                                                    
- TOEFL: 600 (paper-based test); or 250 (computer-based test); 100 (Internet-based test).
- IELTS: 6.5.</t>
  </si>
  <si>
    <t>NOTA MEDIA: MÍNIMO 7,5</t>
  </si>
  <si>
    <t>NOTA MEDIA: MÍNIMO 7,5
Para admisión en NUS: have at least a “B” average with no grade lower than a “C”</t>
  </si>
  <si>
    <t>No se aceptan estudiantes para realizar su TFG
Información de grados ofertados:  https://udelar.edu.uy/portal/ensenanza/carreras-de-grado/
Medicina: rotatorio solo si hay plazas y disponibilidad en el período de movilidad. El mínimo de cada rotación es de un mes de duración. Enfermería: sólo aceptan para cursar asignaturas. No aceptan para cursar prácticas.</t>
  </si>
  <si>
    <t>El programa Erasmus+ establece una limitación de 12 meses como máximo por ciclo de estudios (24 meses para Medicina). En el caso de estudiantes que hayan disfrutado de una estancia financiada con fondos Erasmus+ anteriormente el número de meses realizados más los solicitados en esta Convocatoria no podrá superar los 12 meses (24 para Medicina)</t>
  </si>
  <si>
    <t>Ayuda económica total máxima</t>
  </si>
  <si>
    <t>La adjudicación de ayudas económicas está condicionada a la adjudicación definitiva de fondos Erasmus+KA171 a universidades por parte de la Agencia Nacional Erasmus+ SEPIE y al cumplimiento de requisitos por parte del estudiante</t>
  </si>
  <si>
    <t>Marruecos</t>
  </si>
  <si>
    <t>UNIVERSIDAD HASSAN II CASABLANCA</t>
  </si>
  <si>
    <t>FRANCÉS B2</t>
  </si>
  <si>
    <t>Solo Doctorado. Facultad de Filosofía y Letras</t>
  </si>
  <si>
    <t>Indonesia</t>
  </si>
  <si>
    <t xml:space="preserve">MUHAMMADIYAH UNIVERSITY OF YOGYAKARTA </t>
  </si>
  <si>
    <t>INGLÉS:
Nivel B2</t>
  </si>
  <si>
    <t>TOEFL y IELTS: máximo dos años de validez (hasta el fin del período de solicitud de la UAM: 20 de octubre de 2025). Es posible que la Universidad de destino establezca periodos de validez de otra duración o que afecte a otros certificados (esta información está disponible en la web de la universidad de destino y/o en su factsheet)</t>
  </si>
  <si>
    <t>NOTA MEDIA: MÍNIMO 7,0</t>
  </si>
  <si>
    <t>INGLÉS O CHINO:
- INGLÉS:  TOEFL iBT 80 or IELTS 6.5.   
- CHINO: 
► Department of Chinese as a Second Language:
·         Undergraduate: TOCFL Level 3 or HSK Level 5</t>
  </si>
  <si>
    <t>Argentina</t>
  </si>
  <si>
    <t>UNIVERSIDAD DE BUENOS AIRES</t>
  </si>
  <si>
    <t>UNIVERSIDAD DE ANTIOQUÍA</t>
  </si>
  <si>
    <t>Nueva Zelanda</t>
  </si>
  <si>
    <t>MASSEY UNIVERSITY</t>
  </si>
  <si>
    <t>o	IELTS: A minimum overall band score of 6.5 with no band less than 6.0.
o	TOEFL: A minimum score of 90 with at least 20 in writing and speaking.
o	PTE: A minimum overall score of 58, with no communicative skill below 50.</t>
  </si>
  <si>
    <t>Estas plazas se deben solicitar en Sigma bajo el programa E+KA171 (UAM)</t>
  </si>
  <si>
    <t>Duolingo y exámenes de idioma "desde casa" Home Edition NO son admisibles</t>
  </si>
  <si>
    <r>
      <rPr>
        <sz val="10"/>
        <color rgb="FFFF0000"/>
        <rFont val="Calibri Light"/>
        <family val="2"/>
        <scheme val="major"/>
      </rPr>
      <t xml:space="preserve">Solo Doctorado: </t>
    </r>
    <r>
      <rPr>
        <sz val="10"/>
        <color theme="1"/>
        <rFont val="Calibri Light"/>
        <family val="2"/>
        <scheme val="major"/>
      </rPr>
      <t xml:space="preserve">
Geology 
Geography
Environmental Studies
Natural hazards and Risk assessment
Citizen Science approaches</t>
    </r>
  </si>
  <si>
    <t xml:space="preserve">Versión actualizada 2/10/2025. Los cambios y actualizaciones que se realicen en este Anexo a partir del 01/10/25 se destacarán en rojo.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</si>
</sst>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C0A]_-;\-* #,##0.00\ [$€-C0A]_-;_-* &quot;-&quot;??\ [$€-C0A]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2"/>
      <color theme="1"/>
      <name val="Calibri Light"/>
      <family val="2"/>
      <scheme val="major"/>
    </font>
    <font>
      <sz val="10"/>
      <color theme="1"/>
      <name val="Calibri Light"/>
      <family val="2"/>
      <scheme val="major"/>
    </font>
    <font>
      <sz val="10"/>
      <name val="Calibri Light"/>
      <family val="2"/>
      <scheme val="major"/>
    </font>
    <font>
      <sz val="10"/>
      <color theme="1"/>
      <name val="Calibri"/>
      <family val="2"/>
      <scheme val="minor"/>
    </font>
    <font>
      <b/>
      <u/>
      <sz val="11"/>
      <color theme="10"/>
      <name val="Calibri"/>
      <family val="2"/>
      <scheme val="minor"/>
    </font>
    <font>
      <b/>
      <sz val="10"/>
      <color theme="1"/>
      <name val="Calibri"/>
      <family val="2"/>
      <scheme val="minor"/>
    </font>
    <font>
      <sz val="10"/>
      <color theme="0"/>
      <name val="Calibri"/>
      <family val="2"/>
      <scheme val="minor"/>
    </font>
    <font>
      <b/>
      <sz val="10"/>
      <color theme="1"/>
      <name val="Calibri Light"/>
      <family val="2"/>
      <scheme val="major"/>
    </font>
    <font>
      <b/>
      <sz val="11"/>
      <name val="Calibri"/>
      <family val="2"/>
      <scheme val="minor"/>
    </font>
    <font>
      <sz val="9"/>
      <color theme="0"/>
      <name val="Calibri"/>
      <family val="2"/>
      <scheme val="minor"/>
    </font>
    <font>
      <b/>
      <sz val="9"/>
      <color theme="1"/>
      <name val="Calibri"/>
      <family val="2"/>
      <scheme val="minor"/>
    </font>
    <font>
      <sz val="9"/>
      <color theme="1"/>
      <name val="Calibri Light"/>
      <family val="2"/>
      <scheme val="major"/>
    </font>
    <font>
      <sz val="9"/>
      <color theme="1"/>
      <name val="Calibri"/>
      <family val="2"/>
      <scheme val="minor"/>
    </font>
    <font>
      <b/>
      <sz val="9"/>
      <color rgb="FFFF0000"/>
      <name val="Calibri Light"/>
      <family val="2"/>
      <scheme val="major"/>
    </font>
    <font>
      <b/>
      <sz val="9"/>
      <name val="Calibri Light"/>
      <family val="2"/>
      <scheme val="major"/>
    </font>
    <font>
      <sz val="10"/>
      <color rgb="FFFF0000"/>
      <name val="Calibri Light"/>
      <family val="2"/>
      <scheme val="maj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49">
    <xf numFmtId="0" fontId="0" fillId="0" borderId="0" xfId="0"/>
    <xf numFmtId="164" fontId="0" fillId="0" borderId="0" xfId="0" applyNumberFormat="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64" fontId="6" fillId="0" borderId="1" xfId="0" applyNumberFormat="1" applyFont="1" applyBorder="1" applyAlignment="1">
      <alignment vertical="center"/>
    </xf>
    <xf numFmtId="44" fontId="6" fillId="0" borderId="1" xfId="1" applyFont="1" applyBorder="1" applyAlignment="1">
      <alignment vertical="center"/>
    </xf>
    <xf numFmtId="164" fontId="6" fillId="0" borderId="1" xfId="1" applyNumberFormat="1" applyFont="1" applyBorder="1" applyAlignment="1">
      <alignment vertical="center"/>
    </xf>
    <xf numFmtId="0" fontId="6" fillId="0" borderId="4" xfId="0" applyFont="1" applyBorder="1" applyAlignment="1">
      <alignment horizontal="center" vertical="center"/>
    </xf>
    <xf numFmtId="164" fontId="6" fillId="0" borderId="4" xfId="0" applyNumberFormat="1" applyFont="1" applyBorder="1" applyAlignment="1">
      <alignment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0" xfId="0" applyFont="1"/>
    <xf numFmtId="0" fontId="6" fillId="0" borderId="4" xfId="0" applyFont="1" applyBorder="1" applyAlignment="1">
      <alignment horizontal="center" vertical="center" wrapText="1"/>
    </xf>
    <xf numFmtId="0" fontId="10" fillId="2" borderId="3" xfId="0" applyFont="1" applyFill="1" applyBorder="1" applyAlignment="1">
      <alignment horizontal="center" vertical="center"/>
    </xf>
    <xf numFmtId="0" fontId="6" fillId="0" borderId="0" xfId="0" applyFont="1"/>
    <xf numFmtId="0" fontId="11" fillId="2" borderId="3" xfId="0" applyFont="1" applyFill="1" applyBorder="1" applyAlignment="1">
      <alignment horizontal="center" vertical="center" textRotation="90" wrapText="1"/>
    </xf>
    <xf numFmtId="0" fontId="8" fillId="2" borderId="3" xfId="0" applyFont="1" applyFill="1" applyBorder="1" applyAlignment="1">
      <alignment horizontal="center" vertical="center"/>
    </xf>
    <xf numFmtId="0" fontId="0" fillId="0" borderId="0" xfId="0" applyAlignment="1">
      <alignment horizontal="center"/>
    </xf>
    <xf numFmtId="0" fontId="10" fillId="2" borderId="3" xfId="0" applyFont="1" applyFill="1" applyBorder="1" applyAlignment="1">
      <alignment vertical="center" wrapText="1"/>
    </xf>
    <xf numFmtId="0" fontId="5" fillId="0" borderId="0" xfId="0" applyFont="1" applyAlignment="1">
      <alignment horizontal="center" vertical="center" wrapText="1"/>
    </xf>
    <xf numFmtId="0" fontId="10" fillId="0" borderId="0" xfId="0" applyFont="1" applyAlignment="1">
      <alignment horizontal="left" vertical="top" wrapText="1"/>
    </xf>
    <xf numFmtId="0" fontId="9" fillId="0" borderId="2" xfId="2" applyFont="1" applyBorder="1" applyAlignment="1">
      <alignment vertical="center" wrapText="1"/>
    </xf>
    <xf numFmtId="0" fontId="9" fillId="0" borderId="2" xfId="2" applyFont="1" applyBorder="1" applyAlignment="1">
      <alignment vertical="center"/>
    </xf>
    <xf numFmtId="164" fontId="12" fillId="0" borderId="1" xfId="1" applyNumberFormat="1" applyFont="1" applyBorder="1" applyAlignment="1">
      <alignment vertical="center"/>
    </xf>
    <xf numFmtId="0" fontId="10" fillId="2" borderId="3" xfId="0" applyFont="1" applyFill="1" applyBorder="1" applyAlignment="1">
      <alignment horizontal="center" vertical="center" wrapText="1"/>
    </xf>
    <xf numFmtId="0" fontId="14" fillId="2" borderId="3" xfId="0" applyFont="1" applyFill="1" applyBorder="1" applyAlignment="1">
      <alignment horizontal="center" vertical="center" textRotation="90" wrapText="1"/>
    </xf>
    <xf numFmtId="0" fontId="8" fillId="2" borderId="3" xfId="0" applyFont="1" applyFill="1" applyBorder="1" applyAlignment="1">
      <alignment horizontal="center" vertical="center" wrapText="1"/>
    </xf>
    <xf numFmtId="44" fontId="7" fillId="0" borderId="1" xfId="1" applyFont="1" applyBorder="1" applyAlignment="1">
      <alignment vertical="center"/>
    </xf>
    <xf numFmtId="0" fontId="15" fillId="2" borderId="3" xfId="0" applyFont="1" applyFill="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7" fillId="0" borderId="0" xfId="0" applyFont="1" applyAlignment="1">
      <alignment horizontal="center"/>
    </xf>
    <xf numFmtId="44" fontId="6" fillId="0" borderId="1" xfId="1" applyFont="1" applyFill="1" applyBorder="1" applyAlignment="1">
      <alignment vertical="center"/>
    </xf>
    <xf numFmtId="164" fontId="6" fillId="0" borderId="1" xfId="1" applyNumberFormat="1" applyFont="1" applyFill="1" applyBorder="1" applyAlignment="1">
      <alignment vertical="center"/>
    </xf>
    <xf numFmtId="0" fontId="7" fillId="3" borderId="0" xfId="0" applyFont="1" applyFill="1"/>
    <xf numFmtId="0" fontId="16" fillId="0" borderId="1" xfId="0" applyFont="1" applyBorder="1" applyAlignment="1">
      <alignment horizontal="center" vertical="center" wrapText="1"/>
    </xf>
    <xf numFmtId="0" fontId="9" fillId="0" borderId="5" xfId="2" applyFont="1" applyBorder="1" applyAlignment="1">
      <alignment vertical="center" wrapText="1"/>
    </xf>
    <xf numFmtId="0" fontId="19" fillId="3" borderId="0" xfId="0" applyFont="1" applyFill="1"/>
    <xf numFmtId="0" fontId="2" fillId="2" borderId="6" xfId="0" applyFont="1" applyFill="1" applyBorder="1" applyAlignment="1">
      <alignment horizontal="center" vertical="center"/>
    </xf>
    <xf numFmtId="0" fontId="18" fillId="3" borderId="9" xfId="0" applyFont="1" applyFill="1" applyBorder="1"/>
    <xf numFmtId="0" fontId="19" fillId="3" borderId="9" xfId="0" applyFont="1" applyFill="1" applyBorder="1"/>
    <xf numFmtId="0" fontId="19" fillId="3" borderId="10" xfId="0" applyFont="1" applyFill="1" applyBorder="1"/>
    <xf numFmtId="0" fontId="9" fillId="0" borderId="0" xfId="2" applyFont="1" applyFill="1" applyAlignment="1">
      <alignment horizontal="left" vertical="center"/>
    </xf>
    <xf numFmtId="0" fontId="0" fillId="0" borderId="1" xfId="0" applyBorder="1" applyAlignment="1">
      <alignment horizontal="center" vertical="center"/>
    </xf>
    <xf numFmtId="0" fontId="7" fillId="3" borderId="1" xfId="0" applyFont="1" applyFill="1" applyBorder="1" applyAlignment="1">
      <alignment horizontal="center" vertical="center" wrapText="1"/>
    </xf>
    <xf numFmtId="0" fontId="4" fillId="0" borderId="5" xfId="2" applyBorder="1" applyAlignment="1">
      <alignment vertical="center" wrapText="1"/>
    </xf>
    <xf numFmtId="0" fontId="13" fillId="0" borderId="7" xfId="0" applyFont="1" applyBorder="1" applyAlignment="1">
      <alignment vertical="center"/>
    </xf>
    <xf numFmtId="0" fontId="13" fillId="0" borderId="8" xfId="0" applyFont="1" applyBorder="1" applyAlignment="1">
      <alignment vertical="center"/>
    </xf>
    <xf numFmtId="0" fontId="20" fillId="0" borderId="1" xfId="0" applyFont="1" applyBorder="1" applyAlignment="1">
      <alignment horizontal="center" vertical="center" wrapText="1"/>
    </xf>
  </cellXfs>
  <cellStyles count="3">
    <cellStyle name="Hipervínculo" xfId="2" builtinId="8"/>
    <cellStyle name="Moneda" xfId="1" builtinId="4"/>
    <cellStyle name="Normal" xfId="0" builtinId="0"/>
  </cellStyles>
  <dxfs count="23">
    <dxf>
      <font>
        <b val="0"/>
        <i val="0"/>
        <strike val="0"/>
        <condense val="0"/>
        <extend val="0"/>
        <outline val="0"/>
        <shadow val="0"/>
        <u val="none"/>
        <vertAlign val="baseline"/>
        <sz val="10"/>
        <color theme="1"/>
        <name val="Calibri Light"/>
        <family val="2"/>
        <scheme val="major"/>
      </font>
      <numFmt numFmtId="164" formatCode="_-* #,##0.00\ [$€-C0A]_-;\-* #,##0.00\ [$€-C0A]_-;_-* &quot;-&quot;??\ [$€-C0A]_-;_-@_-"/>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Calibri Light"/>
        <family val="2"/>
        <scheme val="major"/>
      </font>
      <fill>
        <patternFill patternType="solid">
          <fgColor indexed="64"/>
          <bgColor theme="0"/>
        </patternFill>
      </fill>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family val="2"/>
        <scheme val="major"/>
      </font>
      <border diagonalUp="0" diagonalDown="0" outline="0">
        <left style="thin">
          <color indexed="64"/>
        </left>
        <right style="thin">
          <color indexed="64"/>
        </right>
        <top style="thin">
          <color indexed="64"/>
        </top>
        <bottom style="thin">
          <color indexed="64"/>
        </bottom>
      </border>
    </dxf>
    <dxf>
      <font>
        <b/>
      </font>
      <alignment horizontal="general" vertical="center" textRotation="0" indent="0" justifyLastLine="0" shrinkToFit="0" readingOrder="0"/>
      <border diagonalUp="0" diagonalDown="0" outline="0">
        <left style="medium">
          <color indexed="64"/>
        </left>
        <right style="thin">
          <color indexed="64"/>
        </right>
        <top style="thin">
          <color indexed="64"/>
        </top>
        <bottom style="thin">
          <color indexed="64"/>
        </bottom>
      </border>
    </dxf>
    <dxf>
      <font>
        <b/>
      </font>
      <fill>
        <patternFill patternType="none">
          <fgColor indexed="64"/>
          <bgColor auto="1"/>
        </patternFill>
      </fill>
      <alignment horizontal="general"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9" tint="0.399975585192419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A7A37A-2770-4B9D-8482-E35ED98D1792}" name="Tabla2" displayName="Tabla2" ref="A1:T20" totalsRowShown="0" headerRowDxfId="22" headerRowBorderDxfId="21" tableBorderDxfId="20" totalsRowBorderDxfId="19">
  <tableColumns count="20">
    <tableColumn id="1" xr3:uid="{3DDD9658-A74C-4DF5-8D05-84E618D4E6C8}" name="País" dataDxfId="18"/>
    <tableColumn id="2" xr3:uid="{959D07EA-0514-4977-A07C-46280240D677}" name="UNIVERSIDAD" dataDxfId="17"/>
    <tableColumn id="15" xr3:uid="{CADCC8D2-AA97-46A6-B178-E1131F596902}" name="FACULTAD: Ciencias" dataDxfId="16"/>
    <tableColumn id="16" xr3:uid="{2F7A9D78-3583-4240-8339-C06E10C41474}" name="FACULTAD: Derecho" dataDxfId="15"/>
    <tableColumn id="17" xr3:uid="{DB0BCCF9-45DD-4AA1-A99B-ACBF7F8BD3B1}" name="FACULTAD: Económicas" dataDxfId="14"/>
    <tableColumn id="18" xr3:uid="{BDADB8C5-BFBC-46D3-8C96-D613C3310605}" name="FACULTAD: EPS" dataDxfId="13"/>
    <tableColumn id="13" xr3:uid="{CFF4503A-9CEE-488E-955E-23F4F8477083}" name="FACULTAD: Filosofía y Letras" dataDxfId="12"/>
    <tableColumn id="14" xr3:uid="{BBC441A5-A9A6-4780-9B57-E9ABB2C18702}" name="FACULTAD: Medicina" dataDxfId="11"/>
    <tableColumn id="12" xr3:uid="{49FC93CD-0FF6-4A8D-B7D1-B8E3D2670F78}" name="FACULTAD: Profesorado" dataDxfId="10"/>
    <tableColumn id="11" xr3:uid="{61697E90-06AE-4814-8435-110EBBF529CC}" name="FACULTAD: Psicología" dataDxfId="9"/>
    <tableColumn id="10" xr3:uid="{F4736CE9-8368-4FD4-A5E9-208E7F61CD8B}" name="ESCUELA DOCTORADO" dataDxfId="8"/>
    <tableColumn id="19" xr3:uid="{511406F1-F2E5-429C-877F-A08418222649}" name="Requisitos de idioma" dataDxfId="7"/>
    <tableColumn id="20" xr3:uid="{04125965-9E2B-4BB2-B541-29207F21A7CE}" name="Información académica/ Otra información de interés" dataDxfId="6"/>
    <tableColumn id="4" xr3:uid="{A42454B9-953B-432F-B4F9-510E25FDF70B}" name="Plazas/Ayudas" dataDxfId="5"/>
    <tableColumn id="5" xr3:uid="{D348D75F-8014-45C0-8EAD-88B3F9F4D6CD}" name="Duración" dataDxfId="4"/>
    <tableColumn id="6" xr3:uid="{DA6D5ADA-7A0D-4667-A66A-6AB995E9B321}" name="Tipo" dataDxfId="3"/>
    <tableColumn id="7" xr3:uid="{FDF6E764-C6E8-4193-88E9-A303E070CD48}" name="Ayuda viaje E+KA171 (según banda distancia)" dataDxfId="2"/>
    <tableColumn id="8" xr3:uid="{67110971-A4B5-4EFC-AAC6-50CC903B76C0}" name="Ayuda individual E+KA171" dataDxfId="1"/>
    <tableColumn id="3" xr3:uid="{36B30648-F4E5-4CD8-8AF1-48953FB72167}" name="Ayuda adicional  menos oportunidades*"/>
    <tableColumn id="9" xr3:uid="{9B0B9DA8-D0A5-4F66-A23A-107C62F8C9CB}" name="Ayuda económica total máxima"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nitir.edu.al/eng/incoming-mobilities-erasmus-at-university-of-tirana/" TargetMode="External"/><Relationship Id="rId13" Type="http://schemas.openxmlformats.org/officeDocument/2006/relationships/hyperlink" Target="https://en.nwpu.edu.cn/EnglishNew/International/StudentsExchange.htm" TargetMode="External"/><Relationship Id="rId18" Type="http://schemas.openxmlformats.org/officeDocument/2006/relationships/printerSettings" Target="../printerSettings/printerSettings1.bin"/><Relationship Id="rId3" Type="http://schemas.openxmlformats.org/officeDocument/2006/relationships/hyperlink" Target="http://oia.snu.ac.kr/exchange-program" TargetMode="External"/><Relationship Id="rId7" Type="http://schemas.openxmlformats.org/officeDocument/2006/relationships/hyperlink" Target="https://admissions.umb.edu/international-students" TargetMode="External"/><Relationship Id="rId12" Type="http://schemas.openxmlformats.org/officeDocument/2006/relationships/hyperlink" Target="https://www.ucg.ac.me/rektorat/saradnja" TargetMode="External"/><Relationship Id="rId17" Type="http://schemas.openxmlformats.org/officeDocument/2006/relationships/hyperlink" Target="https://www.massey.ac.nz/research/research-centres/joint-centre-for-disaster-research/" TargetMode="External"/><Relationship Id="rId2" Type="http://schemas.openxmlformats.org/officeDocument/2006/relationships/hyperlink" Target="https://www.tufs.ac.jp/english/admission/non-degree/exchange/application.html" TargetMode="External"/><Relationship Id="rId16" Type="http://schemas.openxmlformats.org/officeDocument/2006/relationships/hyperlink" Target="http://www.udea.edu.co/wps/portal/udea/web/inicio/internacional/movilidad-nacional-internacional/extranjeros-universidad" TargetMode="External"/><Relationship Id="rId1" Type="http://schemas.openxmlformats.org/officeDocument/2006/relationships/hyperlink" Target="https://intlaffairs.hku.hk/experience-hku" TargetMode="External"/><Relationship Id="rId6" Type="http://schemas.openxmlformats.org/officeDocument/2006/relationships/hyperlink" Target="https://udelar.edu.uy/internacionales/movilidad-por-convenio/" TargetMode="External"/><Relationship Id="rId11" Type="http://schemas.openxmlformats.org/officeDocument/2006/relationships/hyperlink" Target="https://urldefense.com/v3/__https:/uni-pr.edu/page.aspx?id=1,69__;!!D9dNQwwGXtA!Uj9QFVwu5L_-fQfHk_QmOg8BKqN0V_ylHrvnqtmuRoZW-ZF6YB5T7_H5CuYPU0WzufoJx2E3zIdFF2Fk5W_-W0N2FJpG1Q6M92uo$" TargetMode="External"/><Relationship Id="rId5" Type="http://schemas.openxmlformats.org/officeDocument/2006/relationships/hyperlink" Target="https://bds.oia.ntnu.edu.tw/bds/en/web/admission" TargetMode="External"/><Relationship Id="rId15" Type="http://schemas.openxmlformats.org/officeDocument/2006/relationships/hyperlink" Target="https://uchile.cl/rrii" TargetMode="External"/><Relationship Id="rId10" Type="http://schemas.openxmlformats.org/officeDocument/2006/relationships/hyperlink" Target="https://international.unsa.ba/eng/" TargetMode="External"/><Relationship Id="rId19" Type="http://schemas.openxmlformats.org/officeDocument/2006/relationships/table" Target="../tables/table1.xml"/><Relationship Id="rId4" Type="http://schemas.openxmlformats.org/officeDocument/2006/relationships/hyperlink" Target="https://www.nus.edu.sg/gro/global-programmes/student-exchange/incoming-exchangers" TargetMode="External"/><Relationship Id="rId9" Type="http://schemas.openxmlformats.org/officeDocument/2006/relationships/hyperlink" Target="https://unitir.edu.al/eng/incoming-mobilities-erasmus-at-university-of-tirana/" TargetMode="External"/><Relationship Id="rId14" Type="http://schemas.openxmlformats.org/officeDocument/2006/relationships/hyperlink" Target="https://offices.ju.edu.jo/en/oir/Hom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tabSelected="1" workbookViewId="0">
      <pane xSplit="2" ySplit="1" topLeftCell="C2" activePane="bottomRight" state="frozen"/>
      <selection pane="topRight" activeCell="C1" sqref="C1"/>
      <selection pane="bottomLeft" activeCell="A2" sqref="A2"/>
      <selection pane="bottomRight" activeCell="E5" sqref="E5"/>
    </sheetView>
  </sheetViews>
  <sheetFormatPr baseColWidth="10" defaultColWidth="8.7109375" defaultRowHeight="15" x14ac:dyDescent="0.25"/>
  <cols>
    <col min="1" max="1" width="20.28515625" style="11" customWidth="1"/>
    <col min="2" max="2" width="38.85546875" style="10" customWidth="1"/>
    <col min="3" max="6" width="5.7109375" style="14" customWidth="1"/>
    <col min="7" max="7" width="7" style="14" customWidth="1"/>
    <col min="8" max="8" width="5.7109375" style="14" customWidth="1"/>
    <col min="9" max="9" width="6.7109375" style="14" customWidth="1"/>
    <col min="10" max="11" width="7.5703125" style="14" customWidth="1"/>
    <col min="12" max="12" width="39.140625" style="14" customWidth="1"/>
    <col min="13" max="13" width="38.7109375" style="14" customWidth="1"/>
    <col min="14" max="14" width="7.140625" customWidth="1"/>
    <col min="15" max="15" width="8.7109375" style="17"/>
    <col min="16" max="16" width="10.140625" style="31" customWidth="1"/>
    <col min="17" max="17" width="10.5703125" bestFit="1" customWidth="1"/>
    <col min="18" max="19" width="12.7109375" customWidth="1"/>
    <col min="20" max="20" width="13.85546875" customWidth="1"/>
  </cols>
  <sheetData>
    <row r="1" spans="1:20" ht="66" customHeight="1" thickBot="1" x14ac:dyDescent="0.3">
      <c r="A1" s="38" t="s">
        <v>0</v>
      </c>
      <c r="B1" s="9" t="s">
        <v>53</v>
      </c>
      <c r="C1" s="15" t="s">
        <v>12</v>
      </c>
      <c r="D1" s="15" t="s">
        <v>13</v>
      </c>
      <c r="E1" s="15" t="s">
        <v>14</v>
      </c>
      <c r="F1" s="15" t="s">
        <v>15</v>
      </c>
      <c r="G1" s="15" t="s">
        <v>16</v>
      </c>
      <c r="H1" s="15" t="s">
        <v>17</v>
      </c>
      <c r="I1" s="15" t="s">
        <v>18</v>
      </c>
      <c r="J1" s="15" t="s">
        <v>19</v>
      </c>
      <c r="K1" s="25" t="s">
        <v>46</v>
      </c>
      <c r="L1" s="16" t="s">
        <v>23</v>
      </c>
      <c r="M1" s="26" t="s">
        <v>70</v>
      </c>
      <c r="N1" s="18" t="s">
        <v>60</v>
      </c>
      <c r="O1" s="13" t="s">
        <v>8</v>
      </c>
      <c r="P1" s="28" t="s">
        <v>1</v>
      </c>
      <c r="Q1" s="18" t="s">
        <v>61</v>
      </c>
      <c r="R1" s="18" t="s">
        <v>62</v>
      </c>
      <c r="S1" s="18" t="s">
        <v>63</v>
      </c>
      <c r="T1" s="24" t="s">
        <v>84</v>
      </c>
    </row>
    <row r="2" spans="1:20" ht="60" customHeight="1" x14ac:dyDescent="0.25">
      <c r="A2" s="46" t="s">
        <v>36</v>
      </c>
      <c r="B2" s="21" t="s">
        <v>40</v>
      </c>
      <c r="C2" s="2" t="s">
        <v>47</v>
      </c>
      <c r="D2" s="2" t="s">
        <v>47</v>
      </c>
      <c r="E2" s="2" t="s">
        <v>47</v>
      </c>
      <c r="F2" s="2" t="s">
        <v>21</v>
      </c>
      <c r="G2" s="2" t="s">
        <v>47</v>
      </c>
      <c r="H2" s="2" t="s">
        <v>21</v>
      </c>
      <c r="I2" s="2" t="s">
        <v>21</v>
      </c>
      <c r="J2" s="2" t="s">
        <v>21</v>
      </c>
      <c r="K2" s="2" t="s">
        <v>47</v>
      </c>
      <c r="L2" s="2" t="s">
        <v>57</v>
      </c>
      <c r="M2" s="2" t="s">
        <v>55</v>
      </c>
      <c r="N2" s="3">
        <v>1</v>
      </c>
      <c r="O2" s="3" t="s">
        <v>10</v>
      </c>
      <c r="P2" s="35" t="s">
        <v>54</v>
      </c>
      <c r="Q2" s="5">
        <v>309</v>
      </c>
      <c r="R2" s="5">
        <v>3500</v>
      </c>
      <c r="S2" s="6">
        <v>1250</v>
      </c>
      <c r="T2" s="23">
        <f>Tabla2[[#This Row],[Ayuda viaje E+KA171 (según banda distancia)]]+Tabla2[[#This Row],[Ayuda individual E+KA171]]+Tabla2[[#This Row],[Ayuda adicional  menos oportunidades*]]</f>
        <v>5059</v>
      </c>
    </row>
    <row r="3" spans="1:20" ht="48.75" customHeight="1" x14ac:dyDescent="0.25">
      <c r="A3" s="47" t="s">
        <v>96</v>
      </c>
      <c r="B3" s="21" t="s">
        <v>97</v>
      </c>
      <c r="C3" s="2" t="s">
        <v>21</v>
      </c>
      <c r="D3" s="2" t="s">
        <v>21</v>
      </c>
      <c r="E3" s="2" t="s">
        <v>21</v>
      </c>
      <c r="F3" s="2" t="s">
        <v>21</v>
      </c>
      <c r="G3" s="2" t="s">
        <v>21</v>
      </c>
      <c r="H3" s="2" t="s">
        <v>21</v>
      </c>
      <c r="I3" s="2" t="s">
        <v>21</v>
      </c>
      <c r="J3" s="2" t="s">
        <v>21</v>
      </c>
      <c r="K3" s="2" t="s">
        <v>47</v>
      </c>
      <c r="L3" s="2"/>
      <c r="M3" s="48" t="s">
        <v>74</v>
      </c>
      <c r="N3" s="3">
        <v>1</v>
      </c>
      <c r="O3" s="3" t="s">
        <v>10</v>
      </c>
      <c r="P3" s="29" t="s">
        <v>9</v>
      </c>
      <c r="Q3" s="32">
        <v>1735</v>
      </c>
      <c r="R3" s="32">
        <v>3500</v>
      </c>
      <c r="S3" s="33">
        <v>0</v>
      </c>
      <c r="T3" s="23">
        <f>Tabla2[[#This Row],[Ayuda viaje E+KA171 (según banda distancia)]]+Tabla2[[#This Row],[Ayuda individual E+KA171]]+Tabla2[[#This Row],[Ayuda adicional  menos oportunidades*]]</f>
        <v>5235</v>
      </c>
    </row>
    <row r="4" spans="1:20" ht="76.5" customHeight="1" x14ac:dyDescent="0.25">
      <c r="A4" s="47" t="s">
        <v>37</v>
      </c>
      <c r="B4" s="21" t="s">
        <v>41</v>
      </c>
      <c r="C4" s="2" t="s">
        <v>21</v>
      </c>
      <c r="D4" s="2" t="s">
        <v>21</v>
      </c>
      <c r="E4" s="2" t="s">
        <v>21</v>
      </c>
      <c r="F4" s="2" t="s">
        <v>21</v>
      </c>
      <c r="G4" s="2" t="s">
        <v>20</v>
      </c>
      <c r="H4" s="2" t="s">
        <v>21</v>
      </c>
      <c r="I4" s="2" t="s">
        <v>21</v>
      </c>
      <c r="J4" s="2" t="s">
        <v>21</v>
      </c>
      <c r="K4" s="2" t="s">
        <v>20</v>
      </c>
      <c r="L4" s="2" t="s">
        <v>56</v>
      </c>
      <c r="M4" s="2" t="s">
        <v>58</v>
      </c>
      <c r="N4" s="3">
        <v>1</v>
      </c>
      <c r="O4" s="3" t="s">
        <v>10</v>
      </c>
      <c r="P4" s="35" t="s">
        <v>54</v>
      </c>
      <c r="Q4" s="27">
        <v>309</v>
      </c>
      <c r="R4" s="5">
        <v>3500</v>
      </c>
      <c r="S4" s="6">
        <v>1250</v>
      </c>
      <c r="T4" s="23">
        <f>Tabla2[[#This Row],[Ayuda viaje E+KA171 (según banda distancia)]]+Tabla2[[#This Row],[Ayuda individual E+KA171]]+Tabla2[[#This Row],[Ayuda adicional  menos oportunidades*]]</f>
        <v>5059</v>
      </c>
    </row>
    <row r="5" spans="1:20" ht="51" customHeight="1" x14ac:dyDescent="0.25">
      <c r="A5" s="47" t="s">
        <v>4</v>
      </c>
      <c r="B5" s="42" t="s">
        <v>45</v>
      </c>
      <c r="C5" s="2" t="s">
        <v>21</v>
      </c>
      <c r="D5" s="2" t="s">
        <v>20</v>
      </c>
      <c r="E5" s="2" t="s">
        <v>20</v>
      </c>
      <c r="F5" s="2" t="s">
        <v>20</v>
      </c>
      <c r="G5" s="2" t="s">
        <v>20</v>
      </c>
      <c r="H5" s="2" t="s">
        <v>21</v>
      </c>
      <c r="I5" s="2" t="s">
        <v>20</v>
      </c>
      <c r="J5" s="2" t="s">
        <v>20</v>
      </c>
      <c r="K5" s="2" t="s">
        <v>21</v>
      </c>
      <c r="L5" s="2" t="s">
        <v>24</v>
      </c>
      <c r="M5" s="2" t="s">
        <v>51</v>
      </c>
      <c r="N5" s="3">
        <v>1</v>
      </c>
      <c r="O5" s="3" t="s">
        <v>10</v>
      </c>
      <c r="P5" s="29" t="s">
        <v>11</v>
      </c>
      <c r="Q5" s="32">
        <v>1735</v>
      </c>
      <c r="R5" s="32">
        <v>3500</v>
      </c>
      <c r="S5" s="33">
        <v>1250</v>
      </c>
      <c r="T5" s="23">
        <f>Tabla2[[#This Row],[Ayuda viaje E+KA171 (según banda distancia)]]+Tabla2[[#This Row],[Ayuda individual E+KA171]]+Tabla2[[#This Row],[Ayuda adicional  menos oportunidades*]]</f>
        <v>6485</v>
      </c>
    </row>
    <row r="6" spans="1:20" ht="101.25" customHeight="1" x14ac:dyDescent="0.25">
      <c r="A6" s="47" t="s">
        <v>22</v>
      </c>
      <c r="B6" s="22" t="s">
        <v>7</v>
      </c>
      <c r="C6" s="2" t="s">
        <v>21</v>
      </c>
      <c r="D6" s="2" t="s">
        <v>21</v>
      </c>
      <c r="E6" s="2" t="s">
        <v>21</v>
      </c>
      <c r="F6" s="2" t="s">
        <v>21</v>
      </c>
      <c r="G6" s="2" t="s">
        <v>20</v>
      </c>
      <c r="H6" s="2" t="s">
        <v>21</v>
      </c>
      <c r="I6" s="2" t="s">
        <v>21</v>
      </c>
      <c r="J6" s="2" t="s">
        <v>21</v>
      </c>
      <c r="K6" s="2" t="s">
        <v>21</v>
      </c>
      <c r="L6" s="2" t="s">
        <v>68</v>
      </c>
      <c r="M6" s="2" t="s">
        <v>69</v>
      </c>
      <c r="N6" s="3">
        <v>1</v>
      </c>
      <c r="O6" s="3" t="s">
        <v>10</v>
      </c>
      <c r="P6" s="29" t="s">
        <v>11</v>
      </c>
      <c r="Q6" s="32">
        <v>1735</v>
      </c>
      <c r="R6" s="4">
        <v>3500</v>
      </c>
      <c r="S6" s="4">
        <v>1250</v>
      </c>
      <c r="T6" s="23">
        <f>Tabla2[[#This Row],[Ayuda viaje E+KA171 (según banda distancia)]]+Tabla2[[#This Row],[Ayuda individual E+KA171]]+Tabla2[[#This Row],[Ayuda adicional  menos oportunidades*]]</f>
        <v>6485</v>
      </c>
    </row>
    <row r="7" spans="1:20" ht="69" customHeight="1" x14ac:dyDescent="0.25">
      <c r="A7" s="47" t="s">
        <v>22</v>
      </c>
      <c r="B7" s="22" t="s">
        <v>44</v>
      </c>
      <c r="C7" s="2" t="s">
        <v>21</v>
      </c>
      <c r="D7" s="2" t="s">
        <v>21</v>
      </c>
      <c r="E7" s="2" t="s">
        <v>21</v>
      </c>
      <c r="F7" s="2" t="s">
        <v>21</v>
      </c>
      <c r="G7" s="2" t="s">
        <v>21</v>
      </c>
      <c r="H7" s="2" t="s">
        <v>21</v>
      </c>
      <c r="I7" s="2" t="s">
        <v>21</v>
      </c>
      <c r="J7" s="2" t="s">
        <v>21</v>
      </c>
      <c r="K7" s="2" t="s">
        <v>20</v>
      </c>
      <c r="L7" s="2"/>
      <c r="M7" s="2" t="s">
        <v>74</v>
      </c>
      <c r="N7" s="3">
        <v>1</v>
      </c>
      <c r="O7" s="3" t="s">
        <v>10</v>
      </c>
      <c r="P7" s="29" t="s">
        <v>9</v>
      </c>
      <c r="Q7" s="32">
        <v>1735</v>
      </c>
      <c r="R7" s="4">
        <v>3500</v>
      </c>
      <c r="S7" s="4">
        <v>0</v>
      </c>
      <c r="T7" s="23">
        <f>Tabla2[[#This Row],[Ayuda viaje E+KA171 (según banda distancia)]]+Tabla2[[#This Row],[Ayuda individual E+KA171]]+Tabla2[[#This Row],[Ayuda adicional  menos oportunidades*]]</f>
        <v>5235</v>
      </c>
    </row>
    <row r="8" spans="1:20" ht="56.25" customHeight="1" x14ac:dyDescent="0.25">
      <c r="A8" s="47" t="s">
        <v>5</v>
      </c>
      <c r="B8" s="22" t="s">
        <v>98</v>
      </c>
      <c r="C8" s="2" t="s">
        <v>21</v>
      </c>
      <c r="D8" s="2" t="s">
        <v>21</v>
      </c>
      <c r="E8" s="2" t="s">
        <v>21</v>
      </c>
      <c r="F8" s="2" t="s">
        <v>21</v>
      </c>
      <c r="G8" s="2" t="s">
        <v>21</v>
      </c>
      <c r="H8" s="2" t="s">
        <v>21</v>
      </c>
      <c r="I8" s="2" t="s">
        <v>21</v>
      </c>
      <c r="J8" s="2" t="s">
        <v>21</v>
      </c>
      <c r="K8" s="2" t="s">
        <v>20</v>
      </c>
      <c r="L8" s="43"/>
      <c r="M8" s="2" t="s">
        <v>74</v>
      </c>
      <c r="N8" s="3">
        <v>1</v>
      </c>
      <c r="O8" s="3" t="s">
        <v>10</v>
      </c>
      <c r="P8" s="29" t="s">
        <v>9</v>
      </c>
      <c r="Q8" s="32">
        <v>1735</v>
      </c>
      <c r="R8" s="5">
        <v>3500</v>
      </c>
      <c r="S8" s="6">
        <v>0</v>
      </c>
      <c r="T8" s="23">
        <f>Tabla2[[#This Row],[Ayuda viaje E+KA171 (según banda distancia)]]+Tabla2[[#This Row],[Ayuda individual E+KA171]]+Tabla2[[#This Row],[Ayuda adicional  menos oportunidades*]]</f>
        <v>5235</v>
      </c>
    </row>
    <row r="9" spans="1:20" ht="59.25" customHeight="1" x14ac:dyDescent="0.25">
      <c r="A9" s="47" t="s">
        <v>27</v>
      </c>
      <c r="B9" s="21" t="s">
        <v>26</v>
      </c>
      <c r="C9" s="2" t="s">
        <v>20</v>
      </c>
      <c r="D9" s="2" t="s">
        <v>21</v>
      </c>
      <c r="E9" s="2" t="s">
        <v>20</v>
      </c>
      <c r="F9" s="2" t="s">
        <v>20</v>
      </c>
      <c r="G9" s="2" t="s">
        <v>20</v>
      </c>
      <c r="H9" s="2" t="s">
        <v>21</v>
      </c>
      <c r="I9" s="2" t="s">
        <v>20</v>
      </c>
      <c r="J9" s="2" t="s">
        <v>20</v>
      </c>
      <c r="K9" s="2" t="s">
        <v>21</v>
      </c>
      <c r="L9" s="2" t="s">
        <v>65</v>
      </c>
      <c r="M9" s="2" t="s">
        <v>72</v>
      </c>
      <c r="N9" s="3">
        <v>1</v>
      </c>
      <c r="O9" s="3" t="s">
        <v>10</v>
      </c>
      <c r="P9" s="29" t="s">
        <v>11</v>
      </c>
      <c r="Q9" s="32">
        <v>1735</v>
      </c>
      <c r="R9" s="4">
        <v>3500</v>
      </c>
      <c r="S9" s="4">
        <v>1250</v>
      </c>
      <c r="T9" s="23">
        <f>Tabla2[[#This Row],[Ayuda viaje E+KA171 (según banda distancia)]]+Tabla2[[#This Row],[Ayuda individual E+KA171]]+Tabla2[[#This Row],[Ayuda adicional  menos oportunidades*]]</f>
        <v>6485</v>
      </c>
    </row>
    <row r="10" spans="1:20" ht="60.75" customHeight="1" x14ac:dyDescent="0.25">
      <c r="A10" s="47" t="s">
        <v>71</v>
      </c>
      <c r="B10" s="21" t="s">
        <v>31</v>
      </c>
      <c r="C10" s="2" t="s">
        <v>20</v>
      </c>
      <c r="D10" s="2" t="s">
        <v>21</v>
      </c>
      <c r="E10" s="2" t="s">
        <v>20</v>
      </c>
      <c r="F10" s="2" t="s">
        <v>20</v>
      </c>
      <c r="G10" s="2" t="s">
        <v>20</v>
      </c>
      <c r="H10" s="2" t="s">
        <v>21</v>
      </c>
      <c r="I10" s="2" t="s">
        <v>20</v>
      </c>
      <c r="J10" s="2" t="s">
        <v>20</v>
      </c>
      <c r="K10" s="2" t="s">
        <v>21</v>
      </c>
      <c r="L10" s="2" t="s">
        <v>66</v>
      </c>
      <c r="M10" s="2" t="s">
        <v>67</v>
      </c>
      <c r="N10" s="3">
        <v>1</v>
      </c>
      <c r="O10" s="3" t="s">
        <v>10</v>
      </c>
      <c r="P10" s="29" t="s">
        <v>11</v>
      </c>
      <c r="Q10" s="32">
        <v>1188</v>
      </c>
      <c r="R10" s="4">
        <f>700*5</f>
        <v>3500</v>
      </c>
      <c r="S10" s="4">
        <f>250*5</f>
        <v>1250</v>
      </c>
      <c r="T10" s="23">
        <f>Tabla2[[#This Row],[Ayuda viaje E+KA171 (según banda distancia)]]+Tabla2[[#This Row],[Ayuda individual E+KA171]]+Tabla2[[#This Row],[Ayuda adicional  menos oportunidades*]]</f>
        <v>5938</v>
      </c>
    </row>
    <row r="11" spans="1:20" ht="59.25" customHeight="1" x14ac:dyDescent="0.25">
      <c r="A11" s="47" t="s">
        <v>90</v>
      </c>
      <c r="B11" s="21" t="s">
        <v>91</v>
      </c>
      <c r="C11" s="2" t="s">
        <v>21</v>
      </c>
      <c r="D11" s="2" t="s">
        <v>49</v>
      </c>
      <c r="E11" s="2" t="s">
        <v>49</v>
      </c>
      <c r="F11" s="2" t="s">
        <v>21</v>
      </c>
      <c r="G11" s="2" t="s">
        <v>49</v>
      </c>
      <c r="H11" s="2" t="s">
        <v>21</v>
      </c>
      <c r="I11" s="2" t="s">
        <v>21</v>
      </c>
      <c r="J11" s="2" t="s">
        <v>21</v>
      </c>
      <c r="K11" s="44" t="s">
        <v>47</v>
      </c>
      <c r="L11" s="2" t="s">
        <v>92</v>
      </c>
      <c r="M11" s="2" t="s">
        <v>73</v>
      </c>
      <c r="N11" s="3">
        <v>2</v>
      </c>
      <c r="O11" s="3" t="s">
        <v>78</v>
      </c>
      <c r="P11" s="29" t="s">
        <v>9</v>
      </c>
      <c r="Q11" s="32">
        <v>1736</v>
      </c>
      <c r="R11" s="4">
        <f>700*5</f>
        <v>3500</v>
      </c>
      <c r="S11" s="4">
        <v>0</v>
      </c>
      <c r="T11" s="23">
        <f>Tabla2[[#This Row],[Ayuda viaje E+KA171 (según banda distancia)]]+Tabla2[[#This Row],[Ayuda individual E+KA171]]+Tabla2[[#This Row],[Ayuda adicional  menos oportunidades*]]</f>
        <v>5236</v>
      </c>
    </row>
    <row r="12" spans="1:20" ht="57" customHeight="1" x14ac:dyDescent="0.25">
      <c r="A12" s="47" t="s">
        <v>38</v>
      </c>
      <c r="B12" s="21" t="s">
        <v>42</v>
      </c>
      <c r="C12" s="2" t="s">
        <v>21</v>
      </c>
      <c r="D12" s="2" t="s">
        <v>49</v>
      </c>
      <c r="E12" s="2" t="s">
        <v>49</v>
      </c>
      <c r="F12" s="2" t="s">
        <v>21</v>
      </c>
      <c r="G12" s="2" t="s">
        <v>47</v>
      </c>
      <c r="H12" s="2" t="s">
        <v>21</v>
      </c>
      <c r="I12" s="2" t="s">
        <v>50</v>
      </c>
      <c r="J12" s="2" t="s">
        <v>21</v>
      </c>
      <c r="K12" s="2" t="s">
        <v>47</v>
      </c>
      <c r="L12" s="2" t="s">
        <v>57</v>
      </c>
      <c r="M12" s="2" t="s">
        <v>48</v>
      </c>
      <c r="N12" s="3">
        <v>1</v>
      </c>
      <c r="O12" s="3" t="s">
        <v>10</v>
      </c>
      <c r="P12" s="35" t="s">
        <v>54</v>
      </c>
      <c r="Q12" s="27">
        <v>309</v>
      </c>
      <c r="R12" s="5">
        <v>3500</v>
      </c>
      <c r="S12" s="6">
        <v>1250</v>
      </c>
      <c r="T12" s="23">
        <f>Tabla2[[#This Row],[Ayuda viaje E+KA171 (según banda distancia)]]+Tabla2[[#This Row],[Ayuda individual E+KA171]]+Tabla2[[#This Row],[Ayuda adicional  menos oportunidades*]]</f>
        <v>5059</v>
      </c>
    </row>
    <row r="13" spans="1:20" ht="58.5" customHeight="1" x14ac:dyDescent="0.25">
      <c r="A13" s="47" t="s">
        <v>2</v>
      </c>
      <c r="B13" s="21" t="s">
        <v>25</v>
      </c>
      <c r="C13" s="2" t="s">
        <v>21</v>
      </c>
      <c r="D13" s="2" t="s">
        <v>20</v>
      </c>
      <c r="E13" s="2" t="s">
        <v>20</v>
      </c>
      <c r="F13" s="2" t="s">
        <v>21</v>
      </c>
      <c r="G13" s="2" t="s">
        <v>20</v>
      </c>
      <c r="H13" s="2" t="s">
        <v>21</v>
      </c>
      <c r="I13" s="2" t="s">
        <v>20</v>
      </c>
      <c r="J13" s="2" t="s">
        <v>21</v>
      </c>
      <c r="K13" s="2" t="s">
        <v>21</v>
      </c>
      <c r="L13" s="2" t="s">
        <v>76</v>
      </c>
      <c r="M13" s="2" t="s">
        <v>94</v>
      </c>
      <c r="N13" s="3">
        <v>1</v>
      </c>
      <c r="O13" s="3" t="s">
        <v>10</v>
      </c>
      <c r="P13" s="29" t="s">
        <v>11</v>
      </c>
      <c r="Q13" s="32">
        <v>1735</v>
      </c>
      <c r="R13" s="4">
        <v>3500</v>
      </c>
      <c r="S13" s="4">
        <v>1250</v>
      </c>
      <c r="T13" s="23">
        <f>Tabla2[[#This Row],[Ayuda viaje E+KA171 (según banda distancia)]]+Tabla2[[#This Row],[Ayuda individual E+KA171]]+Tabla2[[#This Row],[Ayuda adicional  menos oportunidades*]]</f>
        <v>6485</v>
      </c>
    </row>
    <row r="14" spans="1:20" ht="49.5" customHeight="1" x14ac:dyDescent="0.25">
      <c r="A14" s="47" t="s">
        <v>43</v>
      </c>
      <c r="B14" s="21" t="s">
        <v>75</v>
      </c>
      <c r="C14" s="2" t="s">
        <v>21</v>
      </c>
      <c r="D14" s="2" t="s">
        <v>21</v>
      </c>
      <c r="E14" s="2" t="s">
        <v>21</v>
      </c>
      <c r="F14" s="2" t="s">
        <v>21</v>
      </c>
      <c r="G14" s="2" t="s">
        <v>21</v>
      </c>
      <c r="H14" s="2" t="s">
        <v>21</v>
      </c>
      <c r="I14" s="2" t="s">
        <v>21</v>
      </c>
      <c r="J14" s="2" t="s">
        <v>21</v>
      </c>
      <c r="K14" s="2" t="s">
        <v>20</v>
      </c>
      <c r="L14" s="2" t="s">
        <v>77</v>
      </c>
      <c r="M14" s="2" t="s">
        <v>74</v>
      </c>
      <c r="N14" s="3">
        <v>1</v>
      </c>
      <c r="O14" s="3" t="s">
        <v>10</v>
      </c>
      <c r="P14" s="29" t="s">
        <v>9</v>
      </c>
      <c r="Q14" s="4">
        <v>580</v>
      </c>
      <c r="R14" s="4">
        <v>3500</v>
      </c>
      <c r="S14" s="4">
        <v>0</v>
      </c>
      <c r="T14" s="23">
        <f>Tabla2[[#This Row],[Ayuda viaje E+KA171 (según banda distancia)]]+Tabla2[[#This Row],[Ayuda individual E+KA171]]+Tabla2[[#This Row],[Ayuda adicional  menos oportunidades*]]</f>
        <v>4080</v>
      </c>
    </row>
    <row r="15" spans="1:20" ht="49.5" customHeight="1" x14ac:dyDescent="0.25">
      <c r="A15" s="47" t="s">
        <v>86</v>
      </c>
      <c r="B15" s="21" t="s">
        <v>87</v>
      </c>
      <c r="C15" s="2" t="s">
        <v>21</v>
      </c>
      <c r="D15" s="2" t="s">
        <v>21</v>
      </c>
      <c r="E15" s="2" t="s">
        <v>21</v>
      </c>
      <c r="F15" s="2" t="s">
        <v>21</v>
      </c>
      <c r="G15" s="2" t="s">
        <v>21</v>
      </c>
      <c r="H15" s="2" t="s">
        <v>21</v>
      </c>
      <c r="I15" s="2" t="s">
        <v>21</v>
      </c>
      <c r="J15" s="2" t="s">
        <v>21</v>
      </c>
      <c r="K15" s="2" t="s">
        <v>47</v>
      </c>
      <c r="L15" s="2" t="s">
        <v>88</v>
      </c>
      <c r="M15" s="2" t="s">
        <v>89</v>
      </c>
      <c r="N15" s="3">
        <v>1</v>
      </c>
      <c r="O15" s="3" t="s">
        <v>10</v>
      </c>
      <c r="P15" s="29" t="s">
        <v>9</v>
      </c>
      <c r="Q15" s="27">
        <v>309</v>
      </c>
      <c r="R15" s="4">
        <v>3500</v>
      </c>
      <c r="S15" s="4">
        <v>0</v>
      </c>
      <c r="T15" s="23">
        <f>Tabla2[[#This Row],[Ayuda viaje E+KA171 (según banda distancia)]]+Tabla2[[#This Row],[Ayuda individual E+KA171]]+Tabla2[[#This Row],[Ayuda adicional  menos oportunidades*]]</f>
        <v>3809</v>
      </c>
    </row>
    <row r="16" spans="1:20" ht="86.25" customHeight="1" x14ac:dyDescent="0.25">
      <c r="A16" s="47" t="s">
        <v>39</v>
      </c>
      <c r="B16" s="21" t="s">
        <v>59</v>
      </c>
      <c r="C16" s="2" t="s">
        <v>21</v>
      </c>
      <c r="D16" s="2" t="s">
        <v>20</v>
      </c>
      <c r="E16" s="2" t="s">
        <v>20</v>
      </c>
      <c r="F16" s="2" t="s">
        <v>21</v>
      </c>
      <c r="G16" s="2" t="s">
        <v>20</v>
      </c>
      <c r="H16" s="2" t="s">
        <v>21</v>
      </c>
      <c r="I16" s="2" t="s">
        <v>21</v>
      </c>
      <c r="J16" s="2" t="s">
        <v>21</v>
      </c>
      <c r="K16" s="2" t="s">
        <v>20</v>
      </c>
      <c r="L16" s="2" t="s">
        <v>57</v>
      </c>
      <c r="M16" s="2" t="s">
        <v>64</v>
      </c>
      <c r="N16" s="3">
        <v>1</v>
      </c>
      <c r="O16" s="3" t="s">
        <v>10</v>
      </c>
      <c r="P16" s="35" t="s">
        <v>54</v>
      </c>
      <c r="Q16" s="27">
        <v>309</v>
      </c>
      <c r="R16" s="5">
        <v>3500</v>
      </c>
      <c r="S16" s="6">
        <v>1250</v>
      </c>
      <c r="T16" s="23">
        <f>Tabla2[[#This Row],[Ayuda viaje E+KA171 (según banda distancia)]]+Tabla2[[#This Row],[Ayuda individual E+KA171]]+Tabla2[[#This Row],[Ayuda adicional  menos oportunidades*]]</f>
        <v>5059</v>
      </c>
    </row>
    <row r="17" spans="1:21" ht="86.25" customHeight="1" x14ac:dyDescent="0.25">
      <c r="A17" s="47" t="s">
        <v>99</v>
      </c>
      <c r="B17" s="45" t="s">
        <v>100</v>
      </c>
      <c r="C17" s="2" t="s">
        <v>21</v>
      </c>
      <c r="D17" s="2" t="s">
        <v>21</v>
      </c>
      <c r="E17" s="2" t="s">
        <v>21</v>
      </c>
      <c r="F17" s="2" t="s">
        <v>21</v>
      </c>
      <c r="G17" s="2" t="s">
        <v>21</v>
      </c>
      <c r="H17" s="2" t="s">
        <v>21</v>
      </c>
      <c r="I17" s="2" t="s">
        <v>21</v>
      </c>
      <c r="J17" s="2" t="s">
        <v>21</v>
      </c>
      <c r="K17" s="2" t="s">
        <v>20</v>
      </c>
      <c r="L17" s="2" t="s">
        <v>101</v>
      </c>
      <c r="M17" s="2" t="s">
        <v>104</v>
      </c>
      <c r="N17" s="3">
        <v>1</v>
      </c>
      <c r="O17" s="3" t="s">
        <v>10</v>
      </c>
      <c r="P17" s="29" t="s">
        <v>9</v>
      </c>
      <c r="Q17" s="32">
        <v>1735</v>
      </c>
      <c r="R17" s="4">
        <v>3500</v>
      </c>
      <c r="S17" s="4">
        <v>0</v>
      </c>
      <c r="T17" s="23">
        <f>Tabla2[[#This Row],[Ayuda viaje E+KA171 (según banda distancia)]]+Tabla2[[#This Row],[Ayuda individual E+KA171]]+Tabla2[[#This Row],[Ayuda adicional  menos oportunidades*]]</f>
        <v>5235</v>
      </c>
    </row>
    <row r="18" spans="1:21" ht="63" customHeight="1" x14ac:dyDescent="0.25">
      <c r="A18" s="47" t="s">
        <v>3</v>
      </c>
      <c r="B18" s="36" t="s">
        <v>28</v>
      </c>
      <c r="C18" s="12" t="s">
        <v>20</v>
      </c>
      <c r="D18" s="12" t="s">
        <v>21</v>
      </c>
      <c r="E18" s="12" t="s">
        <v>21</v>
      </c>
      <c r="F18" s="12" t="s">
        <v>21</v>
      </c>
      <c r="G18" s="12" t="s">
        <v>20</v>
      </c>
      <c r="H18" s="12" t="s">
        <v>21</v>
      </c>
      <c r="I18" s="12" t="s">
        <v>21</v>
      </c>
      <c r="J18" s="12" t="s">
        <v>20</v>
      </c>
      <c r="K18" s="12" t="s">
        <v>21</v>
      </c>
      <c r="L18" s="2" t="s">
        <v>79</v>
      </c>
      <c r="M18" s="2" t="s">
        <v>81</v>
      </c>
      <c r="N18" s="3">
        <v>1</v>
      </c>
      <c r="O18" s="3" t="s">
        <v>10</v>
      </c>
      <c r="P18" s="29" t="s">
        <v>11</v>
      </c>
      <c r="Q18" s="32">
        <v>1735</v>
      </c>
      <c r="R18" s="4">
        <v>3500</v>
      </c>
      <c r="S18" s="4">
        <v>0</v>
      </c>
      <c r="T18" s="23">
        <f>Tabla2[[#This Row],[Ayuda viaje E+KA171 (según banda distancia)]]+Tabla2[[#This Row],[Ayuda individual E+KA171]]+Tabla2[[#This Row],[Ayuda adicional  menos oportunidades*]]</f>
        <v>5235</v>
      </c>
    </row>
    <row r="19" spans="1:21" ht="72" customHeight="1" x14ac:dyDescent="0.25">
      <c r="A19" s="47" t="s">
        <v>32</v>
      </c>
      <c r="B19" s="21" t="s">
        <v>29</v>
      </c>
      <c r="C19" s="2" t="s">
        <v>20</v>
      </c>
      <c r="D19" s="2" t="s">
        <v>21</v>
      </c>
      <c r="E19" s="2" t="s">
        <v>20</v>
      </c>
      <c r="F19" s="2" t="s">
        <v>20</v>
      </c>
      <c r="G19" s="2" t="s">
        <v>20</v>
      </c>
      <c r="H19" s="2" t="s">
        <v>21</v>
      </c>
      <c r="I19" s="2" t="s">
        <v>20</v>
      </c>
      <c r="J19" s="2" t="s">
        <v>20</v>
      </c>
      <c r="K19" s="2" t="s">
        <v>21</v>
      </c>
      <c r="L19" s="2" t="s">
        <v>95</v>
      </c>
      <c r="M19" s="2" t="s">
        <v>80</v>
      </c>
      <c r="N19" s="7">
        <v>1</v>
      </c>
      <c r="O19" s="3" t="s">
        <v>10</v>
      </c>
      <c r="P19" s="30" t="s">
        <v>11</v>
      </c>
      <c r="Q19" s="32">
        <v>1735</v>
      </c>
      <c r="R19" s="8">
        <v>3500</v>
      </c>
      <c r="S19" s="8">
        <v>1250</v>
      </c>
      <c r="T19" s="23">
        <f>Tabla2[[#This Row],[Ayuda viaje E+KA171 (según banda distancia)]]+Tabla2[[#This Row],[Ayuda individual E+KA171]]+Tabla2[[#This Row],[Ayuda adicional  menos oportunidades*]]</f>
        <v>6485</v>
      </c>
      <c r="U19" s="1"/>
    </row>
    <row r="20" spans="1:21" ht="53.25" customHeight="1" x14ac:dyDescent="0.25">
      <c r="A20" s="47" t="s">
        <v>6</v>
      </c>
      <c r="B20" s="21" t="s">
        <v>30</v>
      </c>
      <c r="C20" s="2" t="s">
        <v>20</v>
      </c>
      <c r="D20" s="2" t="s">
        <v>20</v>
      </c>
      <c r="E20" s="2" t="s">
        <v>20</v>
      </c>
      <c r="F20" s="2" t="s">
        <v>20</v>
      </c>
      <c r="G20" s="2" t="s">
        <v>20</v>
      </c>
      <c r="H20" s="2" t="s">
        <v>20</v>
      </c>
      <c r="I20" s="2" t="s">
        <v>20</v>
      </c>
      <c r="J20" s="2" t="s">
        <v>20</v>
      </c>
      <c r="K20" s="2" t="s">
        <v>21</v>
      </c>
      <c r="L20" s="2" t="s">
        <v>24</v>
      </c>
      <c r="M20" s="2" t="s">
        <v>82</v>
      </c>
      <c r="N20" s="3">
        <v>1</v>
      </c>
      <c r="O20" s="3" t="s">
        <v>10</v>
      </c>
      <c r="P20" s="29" t="s">
        <v>11</v>
      </c>
      <c r="Q20" s="32">
        <v>1735</v>
      </c>
      <c r="R20" s="5">
        <v>3500</v>
      </c>
      <c r="S20" s="6">
        <v>1250</v>
      </c>
      <c r="T20" s="23">
        <f>Tabla2[[#This Row],[Ayuda viaje E+KA171 (según banda distancia)]]+Tabla2[[#This Row],[Ayuda individual E+KA171]]+Tabla2[[#This Row],[Ayuda adicional  menos oportunidades*]]</f>
        <v>6485</v>
      </c>
    </row>
    <row r="21" spans="1:21" s="19" customFormat="1" ht="15.75" customHeight="1" x14ac:dyDescent="0.2">
      <c r="B21" s="34"/>
      <c r="C21" s="34"/>
      <c r="D21" s="34"/>
      <c r="E21" s="34"/>
      <c r="F21" s="34"/>
      <c r="G21" s="34"/>
      <c r="H21" s="34"/>
      <c r="I21" s="34"/>
      <c r="J21" s="34"/>
      <c r="K21" s="34"/>
      <c r="L21" s="34"/>
      <c r="M21" s="34"/>
      <c r="N21" s="20"/>
      <c r="O21" s="20"/>
      <c r="P21" s="20"/>
      <c r="Q21" s="20"/>
      <c r="R21" s="20"/>
      <c r="S21" s="20"/>
      <c r="T21" s="20"/>
    </row>
    <row r="22" spans="1:21" s="19" customFormat="1" ht="15.75" customHeight="1" x14ac:dyDescent="0.2">
      <c r="B22" s="34"/>
      <c r="C22" s="34"/>
      <c r="D22" s="34"/>
      <c r="E22" s="34"/>
      <c r="F22" s="34"/>
      <c r="G22" s="34"/>
      <c r="H22" s="34"/>
      <c r="I22" s="34"/>
      <c r="J22" s="34"/>
      <c r="K22" s="34"/>
      <c r="L22" s="34"/>
      <c r="M22" s="34"/>
      <c r="N22" s="20"/>
      <c r="O22" s="20"/>
      <c r="P22" s="20"/>
      <c r="Q22" s="20"/>
      <c r="R22" s="20"/>
      <c r="S22" s="20"/>
      <c r="T22" s="20"/>
    </row>
    <row r="23" spans="1:21" s="19" customFormat="1" ht="15.75" customHeight="1" x14ac:dyDescent="0.2">
      <c r="B23" s="34"/>
      <c r="C23" s="34"/>
      <c r="D23" s="34"/>
      <c r="E23" s="34"/>
      <c r="F23" s="34"/>
      <c r="G23" s="34"/>
      <c r="H23" s="34"/>
      <c r="I23" s="34"/>
      <c r="J23" s="34"/>
      <c r="K23" s="34"/>
      <c r="L23" s="34"/>
      <c r="M23" s="34"/>
      <c r="N23" s="20"/>
      <c r="O23" s="20"/>
      <c r="P23" s="20"/>
      <c r="Q23" s="20"/>
      <c r="R23" s="20"/>
      <c r="S23" s="20"/>
      <c r="T23" s="20"/>
    </row>
    <row r="24" spans="1:21" s="19" customFormat="1" ht="15.75" customHeight="1" x14ac:dyDescent="0.2">
      <c r="B24" s="34"/>
      <c r="C24" s="34"/>
      <c r="D24" s="34"/>
      <c r="E24" s="34"/>
      <c r="F24" s="34"/>
      <c r="G24" s="34"/>
      <c r="H24" s="34"/>
      <c r="I24" s="34"/>
      <c r="J24" s="34"/>
      <c r="K24" s="34"/>
      <c r="L24" s="34"/>
      <c r="M24" s="34"/>
      <c r="N24" s="20"/>
      <c r="O24" s="20"/>
      <c r="P24" s="20"/>
      <c r="Q24" s="20"/>
      <c r="R24" s="20"/>
      <c r="S24" s="20"/>
      <c r="T24" s="20"/>
    </row>
    <row r="25" spans="1:21" s="19" customFormat="1" ht="15.75" customHeight="1" x14ac:dyDescent="0.2">
      <c r="B25" s="34"/>
      <c r="C25" s="34"/>
      <c r="D25" s="34"/>
      <c r="E25" s="34"/>
      <c r="F25" s="34"/>
      <c r="G25" s="34"/>
      <c r="H25" s="34"/>
      <c r="I25" s="34"/>
      <c r="J25" s="34"/>
      <c r="K25" s="34"/>
      <c r="L25" s="34"/>
      <c r="M25" s="34"/>
      <c r="N25" s="20"/>
      <c r="O25" s="20"/>
      <c r="P25" s="20"/>
      <c r="Q25" s="20"/>
      <c r="R25" s="20"/>
      <c r="S25" s="20"/>
      <c r="T25" s="20"/>
    </row>
  </sheetData>
  <phoneticPr fontId="3" type="noConversion"/>
  <hyperlinks>
    <hyperlink ref="B6" r:id="rId1" xr:uid="{734937C7-22D5-40AA-975F-B8ED9083189D}"/>
    <hyperlink ref="B13" r:id="rId2" xr:uid="{B38FF6C4-474A-4621-B067-2A0D95B4D401}"/>
    <hyperlink ref="B9" r:id="rId3" xr:uid="{A0240FFC-F4B4-4DAF-AD41-FACF3AEB46D7}"/>
    <hyperlink ref="B18" r:id="rId4" xr:uid="{838F4D87-0326-4280-8A9B-B013F3714010}"/>
    <hyperlink ref="B19" r:id="rId5" xr:uid="{AAED77D2-4EE2-45E3-A6DF-9AB654473013}"/>
    <hyperlink ref="B20" r:id="rId6" xr:uid="{48875722-3001-4099-82FE-EDE88C032FF3}"/>
    <hyperlink ref="B10" r:id="rId7" xr:uid="{1A756725-D339-40BB-86F7-BF21A6E78E63}"/>
    <hyperlink ref="M2" r:id="rId8" display="https://unitir.edu.al/eng/incoming-mobilities-erasmus-at-university-of-tirana/" xr:uid="{6391DFD9-3042-4A9D-8789-EC431A0723E8}"/>
    <hyperlink ref="B2" r:id="rId9" xr:uid="{4DA38DBD-4B0A-461E-A4C3-9BF8CD6FC2E0}"/>
    <hyperlink ref="B4" r:id="rId10" xr:uid="{C2F7BEBF-B937-4857-B88D-9EFE8DBBB910}"/>
    <hyperlink ref="B12" r:id="rId11" xr:uid="{9F3143EE-06F1-4FC6-81BB-5EE948A90DC9}"/>
    <hyperlink ref="B16" r:id="rId12" location="lat" xr:uid="{655F437A-1CCC-42CD-A8EE-82974E3D9195}"/>
    <hyperlink ref="B7" r:id="rId13" xr:uid="{E0A5B63E-937F-4BBE-9539-3C49F5B2066B}"/>
    <hyperlink ref="B14" r:id="rId14" xr:uid="{F52A5749-1F04-4A5B-A8CA-AB97DA801A3A}"/>
    <hyperlink ref="B5" r:id="rId15" xr:uid="{C17531F0-DBDA-4B48-9098-8F8B21078128}"/>
    <hyperlink ref="B8" r:id="rId16" xr:uid="{303E2055-32AD-4C8C-8D81-3B623D5CD9DF}"/>
    <hyperlink ref="B17" r:id="rId17" xr:uid="{FF88BB94-F5B6-4E41-969B-F5B2359F86C9}"/>
  </hyperlinks>
  <pageMargins left="0.7" right="0.7" top="0.75" bottom="0.75" header="0.3" footer="0.3"/>
  <pageSetup paperSize="9" scale="34" orientation="landscape" r:id="rId18"/>
  <tableParts count="1">
    <tablePart r:id="rId1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DBC1-A1DB-4F99-9447-BFC879CD99A9}">
  <dimension ref="A1:A10"/>
  <sheetViews>
    <sheetView workbookViewId="0"/>
  </sheetViews>
  <sheetFormatPr baseColWidth="10" defaultRowHeight="15" x14ac:dyDescent="0.25"/>
  <sheetData>
    <row r="1" spans="1:1" x14ac:dyDescent="0.25">
      <c r="A1" s="39" t="s">
        <v>105</v>
      </c>
    </row>
    <row r="2" spans="1:1" x14ac:dyDescent="0.25">
      <c r="A2" s="40" t="s">
        <v>85</v>
      </c>
    </row>
    <row r="3" spans="1:1" x14ac:dyDescent="0.25">
      <c r="A3" s="40" t="s">
        <v>102</v>
      </c>
    </row>
    <row r="4" spans="1:1" ht="15.75" thickBot="1" x14ac:dyDescent="0.3">
      <c r="A4" s="41" t="s">
        <v>83</v>
      </c>
    </row>
    <row r="5" spans="1:1" x14ac:dyDescent="0.25">
      <c r="A5" s="37" t="s">
        <v>34</v>
      </c>
    </row>
    <row r="6" spans="1:1" x14ac:dyDescent="0.25">
      <c r="A6" s="37" t="s">
        <v>35</v>
      </c>
    </row>
    <row r="7" spans="1:1" x14ac:dyDescent="0.25">
      <c r="A7" s="37" t="s">
        <v>93</v>
      </c>
    </row>
    <row r="8" spans="1:1" x14ac:dyDescent="0.25">
      <c r="A8" s="37" t="s">
        <v>103</v>
      </c>
    </row>
    <row r="9" spans="1:1" x14ac:dyDescent="0.25">
      <c r="A9" s="37" t="s">
        <v>52</v>
      </c>
    </row>
    <row r="10" spans="1:1" x14ac:dyDescent="0.25">
      <c r="A10" s="37"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7D75C2EE913548833434D60D23A6AC" ma:contentTypeVersion="18" ma:contentTypeDescription="Crear nuevo documento." ma:contentTypeScope="" ma:versionID="2f83997f7315f0f63db6e4e170d77d56">
  <xsd:schema xmlns:xsd="http://www.w3.org/2001/XMLSchema" xmlns:xs="http://www.w3.org/2001/XMLSchema" xmlns:p="http://schemas.microsoft.com/office/2006/metadata/properties" xmlns:ns2="3e666453-5ad6-4dd9-8780-dd4be35bdfbf" xmlns:ns3="cdaa7296-2bf8-4900-9185-210db1a146f7" targetNamespace="http://schemas.microsoft.com/office/2006/metadata/properties" ma:root="true" ma:fieldsID="f6976b0c9cb84ab594c76b7b81a2d71a" ns2:_="" ns3:_="">
    <xsd:import namespace="3e666453-5ad6-4dd9-8780-dd4be35bdfbf"/>
    <xsd:import namespace="cdaa7296-2bf8-4900-9185-210db1a146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TaxCatchAll" minOccurs="0"/>
                <xsd:element ref="ns2:lcf76f155ced4ddcb4097134ff3c332f" minOccurs="0"/>
                <xsd:element ref="ns2:MediaServiceOCR" minOccurs="0"/>
                <xsd:element ref="ns2:MediaServiceSearchProperties" minOccurs="0"/>
                <xsd:element ref="ns2:MediaServiceObjectDetectorVersion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666453-5ad6-4dd9-8780-dd4be35bdf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98d204fa-6c57-4ed6-bc91-93595ac1d65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a7296-2bf8-4900-9185-210db1a146f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f6c8b6-0de3-4ca1-9f77-bc11bbbabd28}" ma:internalName="TaxCatchAll" ma:showField="CatchAllData" ma:web="cdaa7296-2bf8-4900-9185-210db1a146f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aa7296-2bf8-4900-9185-210db1a146f7" xsi:nil="true"/>
    <lcf76f155ced4ddcb4097134ff3c332f xmlns="3e666453-5ad6-4dd9-8780-dd4be35bdf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98C42B-35C3-42CE-BA20-B015E940CF81}">
  <ds:schemaRefs>
    <ds:schemaRef ds:uri="http://schemas.microsoft.com/sharepoint/v3/contenttype/forms"/>
  </ds:schemaRefs>
</ds:datastoreItem>
</file>

<file path=customXml/itemProps2.xml><?xml version="1.0" encoding="utf-8"?>
<ds:datastoreItem xmlns:ds="http://schemas.openxmlformats.org/officeDocument/2006/customXml" ds:itemID="{734A9427-D556-40C8-A7ED-0BF3ECA3B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666453-5ad6-4dd9-8780-dd4be35bdfbf"/>
    <ds:schemaRef ds:uri="cdaa7296-2bf8-4900-9185-210db1a146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7D9479-AEBF-4AC7-96E2-468F23FAE6B1}">
  <ds:schemaRefs>
    <ds:schemaRef ds:uri="http://schemas.microsoft.com/office/2006/metadata/properties"/>
    <ds:schemaRef ds:uri="http://schemas.microsoft.com/office/infopath/2007/PartnerControls"/>
    <ds:schemaRef ds:uri="cdaa7296-2bf8-4900-9185-210db1a146f7"/>
    <ds:schemaRef ds:uri="3e666453-5ad6-4dd9-8780-dd4be35bdf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E+KA171</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Martín Pinilla</dc:creator>
  <cp:lastModifiedBy>Sandra Martín Pinilla</cp:lastModifiedBy>
  <cp:lastPrinted>2024-10-03T10:04:41Z</cp:lastPrinted>
  <dcterms:created xsi:type="dcterms:W3CDTF">2015-06-05T18:17:20Z</dcterms:created>
  <dcterms:modified xsi:type="dcterms:W3CDTF">2025-10-02T14:52:56Z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0x010100EE7D75C2EE913548833434D60D23A6AC</vt:lpwstr>
  </property>
  <property fmtid="{D5CDD505-2E9C-101B-9397-08002B2CF9AE}" pid="3" name="MediaServiceImageTags">
    <vt:lpwstr/>
  </property>
</Properties>
</file>